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heet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12" i="1" l="1"/>
  <c r="G512" i="1"/>
  <c r="G511" i="1" s="1"/>
  <c r="H511" i="1"/>
  <c r="H510" i="1" s="1"/>
  <c r="H509" i="1" s="1"/>
  <c r="H508" i="1" s="1"/>
  <c r="G510" i="1"/>
  <c r="G509" i="1" s="1"/>
  <c r="G508" i="1" s="1"/>
  <c r="H506" i="1"/>
  <c r="H505" i="1" s="1"/>
  <c r="H504" i="1" s="1"/>
  <c r="H503" i="1" s="1"/>
  <c r="H502" i="1" s="1"/>
  <c r="H492" i="1" s="1"/>
  <c r="G506" i="1"/>
  <c r="G505" i="1"/>
  <c r="G504" i="1" s="1"/>
  <c r="G503" i="1" s="1"/>
  <c r="G502" i="1" s="1"/>
  <c r="H500" i="1"/>
  <c r="H499" i="1" s="1"/>
  <c r="G500" i="1"/>
  <c r="G499" i="1" s="1"/>
  <c r="H497" i="1"/>
  <c r="G497" i="1"/>
  <c r="G496" i="1" s="1"/>
  <c r="G495" i="1" s="1"/>
  <c r="G494" i="1" s="1"/>
  <c r="G493" i="1" s="1"/>
  <c r="H496" i="1"/>
  <c r="H495" i="1" s="1"/>
  <c r="H494" i="1" s="1"/>
  <c r="H493" i="1" s="1"/>
  <c r="H490" i="1"/>
  <c r="H489" i="1" s="1"/>
  <c r="H488" i="1" s="1"/>
  <c r="H487" i="1" s="1"/>
  <c r="G490" i="1"/>
  <c r="G489" i="1" s="1"/>
  <c r="G488" i="1" s="1"/>
  <c r="G487" i="1" s="1"/>
  <c r="H485" i="1"/>
  <c r="H482" i="1" s="1"/>
  <c r="G485" i="1"/>
  <c r="G482" i="1" s="1"/>
  <c r="G481" i="1" s="1"/>
  <c r="H483" i="1"/>
  <c r="G483" i="1"/>
  <c r="H481" i="1"/>
  <c r="H480" i="1" s="1"/>
  <c r="G480" i="1"/>
  <c r="G479" i="1" s="1"/>
  <c r="H477" i="1"/>
  <c r="G477" i="1"/>
  <c r="G476" i="1" s="1"/>
  <c r="H476" i="1"/>
  <c r="H475" i="1" s="1"/>
  <c r="G475" i="1"/>
  <c r="H473" i="1"/>
  <c r="G473" i="1"/>
  <c r="H472" i="1"/>
  <c r="G472" i="1"/>
  <c r="G471" i="1" s="1"/>
  <c r="G470" i="1" s="1"/>
  <c r="G469" i="1" s="1"/>
  <c r="G468" i="1" s="1"/>
  <c r="H471" i="1"/>
  <c r="H466" i="1"/>
  <c r="H465" i="1" s="1"/>
  <c r="H464" i="1" s="1"/>
  <c r="H463" i="1" s="1"/>
  <c r="G466" i="1"/>
  <c r="G465" i="1"/>
  <c r="G464" i="1" s="1"/>
  <c r="G463" i="1" s="1"/>
  <c r="H461" i="1"/>
  <c r="H460" i="1" s="1"/>
  <c r="H459" i="1" s="1"/>
  <c r="H458" i="1" s="1"/>
  <c r="G461" i="1"/>
  <c r="G460" i="1"/>
  <c r="G459" i="1" s="1"/>
  <c r="G458" i="1" s="1"/>
  <c r="H456" i="1"/>
  <c r="H455" i="1" s="1"/>
  <c r="H454" i="1" s="1"/>
  <c r="H453" i="1" s="1"/>
  <c r="G456" i="1"/>
  <c r="G455" i="1"/>
  <c r="G454" i="1" s="1"/>
  <c r="G453" i="1" s="1"/>
  <c r="H452" i="1"/>
  <c r="H450" i="1"/>
  <c r="H449" i="1" s="1"/>
  <c r="H448" i="1" s="1"/>
  <c r="H447" i="1" s="1"/>
  <c r="H446" i="1" s="1"/>
  <c r="G450" i="1"/>
  <c r="G449" i="1" s="1"/>
  <c r="G448" i="1" s="1"/>
  <c r="G447" i="1" s="1"/>
  <c r="G446" i="1"/>
  <c r="H444" i="1"/>
  <c r="G444" i="1"/>
  <c r="H443" i="1"/>
  <c r="G443" i="1"/>
  <c r="G442" i="1" s="1"/>
  <c r="H442" i="1"/>
  <c r="H440" i="1"/>
  <c r="H439" i="1" s="1"/>
  <c r="G440" i="1"/>
  <c r="G439" i="1" s="1"/>
  <c r="H437" i="1"/>
  <c r="G437" i="1"/>
  <c r="G436" i="1" s="1"/>
  <c r="G435" i="1" s="1"/>
  <c r="G434" i="1" s="1"/>
  <c r="H436" i="1"/>
  <c r="H432" i="1"/>
  <c r="G432" i="1"/>
  <c r="G431" i="1" s="1"/>
  <c r="G430" i="1" s="1"/>
  <c r="G429" i="1" s="1"/>
  <c r="H431" i="1"/>
  <c r="H430" i="1" s="1"/>
  <c r="H429" i="1" s="1"/>
  <c r="H423" i="1"/>
  <c r="G423" i="1"/>
  <c r="H422" i="1"/>
  <c r="G422" i="1"/>
  <c r="G421" i="1" s="1"/>
  <c r="H421" i="1"/>
  <c r="H420" i="1" s="1"/>
  <c r="H419" i="1" s="1"/>
  <c r="H418" i="1" s="1"/>
  <c r="H417" i="1" s="1"/>
  <c r="G420" i="1"/>
  <c r="G419" i="1" s="1"/>
  <c r="G418" i="1" s="1"/>
  <c r="G417" i="1" s="1"/>
  <c r="H415" i="1"/>
  <c r="H412" i="1" s="1"/>
  <c r="G415" i="1"/>
  <c r="G412" i="1" s="1"/>
  <c r="G411" i="1" s="1"/>
  <c r="G410" i="1" s="1"/>
  <c r="H413" i="1"/>
  <c r="G413" i="1"/>
  <c r="H411" i="1"/>
  <c r="H410" i="1" s="1"/>
  <c r="H408" i="1"/>
  <c r="G408" i="1"/>
  <c r="H407" i="1"/>
  <c r="G407" i="1"/>
  <c r="G406" i="1" s="1"/>
  <c r="G405" i="1" s="1"/>
  <c r="H406" i="1"/>
  <c r="H405" i="1" s="1"/>
  <c r="H403" i="1"/>
  <c r="G403" i="1"/>
  <c r="H402" i="1"/>
  <c r="G402" i="1"/>
  <c r="G401" i="1" s="1"/>
  <c r="H401" i="1"/>
  <c r="H399" i="1"/>
  <c r="H396" i="1" s="1"/>
  <c r="H395" i="1" s="1"/>
  <c r="H394" i="1" s="1"/>
  <c r="H393" i="1" s="1"/>
  <c r="H392" i="1" s="1"/>
  <c r="G399" i="1"/>
  <c r="H397" i="1"/>
  <c r="G397" i="1"/>
  <c r="G396" i="1"/>
  <c r="G395" i="1" s="1"/>
  <c r="G394" i="1"/>
  <c r="H390" i="1"/>
  <c r="G390" i="1"/>
  <c r="H389" i="1"/>
  <c r="H385" i="1" s="1"/>
  <c r="G389" i="1"/>
  <c r="H387" i="1"/>
  <c r="G387" i="1"/>
  <c r="H386" i="1"/>
  <c r="G386" i="1"/>
  <c r="G385" i="1" s="1"/>
  <c r="H383" i="1"/>
  <c r="H382" i="1" s="1"/>
  <c r="G383" i="1"/>
  <c r="G382" i="1" s="1"/>
  <c r="H380" i="1"/>
  <c r="G380" i="1"/>
  <c r="G379" i="1" s="1"/>
  <c r="H379" i="1"/>
  <c r="H378" i="1"/>
  <c r="G378" i="1"/>
  <c r="H373" i="1"/>
  <c r="H372" i="1" s="1"/>
  <c r="G373" i="1"/>
  <c r="G372" i="1" s="1"/>
  <c r="H370" i="1"/>
  <c r="G370" i="1"/>
  <c r="G369" i="1" s="1"/>
  <c r="G368" i="1" s="1"/>
  <c r="G363" i="1" s="1"/>
  <c r="G362" i="1" s="1"/>
  <c r="G361" i="1" s="1"/>
  <c r="H369" i="1"/>
  <c r="H368" i="1"/>
  <c r="H363" i="1" s="1"/>
  <c r="H362" i="1" s="1"/>
  <c r="H361" i="1" s="1"/>
  <c r="H366" i="1"/>
  <c r="G366" i="1"/>
  <c r="H365" i="1"/>
  <c r="G365" i="1"/>
  <c r="G364" i="1" s="1"/>
  <c r="H364" i="1"/>
  <c r="H356" i="1"/>
  <c r="G356" i="1"/>
  <c r="H355" i="1"/>
  <c r="G355" i="1"/>
  <c r="G354" i="1" s="1"/>
  <c r="G353" i="1" s="1"/>
  <c r="H354" i="1"/>
  <c r="H353" i="1"/>
  <c r="H351" i="1"/>
  <c r="G351" i="1"/>
  <c r="H350" i="1"/>
  <c r="G350" i="1"/>
  <c r="G349" i="1" s="1"/>
  <c r="H349" i="1"/>
  <c r="H344" i="1" s="1"/>
  <c r="H347" i="1"/>
  <c r="H346" i="1" s="1"/>
  <c r="H345" i="1" s="1"/>
  <c r="G347" i="1"/>
  <c r="G346" i="1" s="1"/>
  <c r="G345" i="1"/>
  <c r="G344" i="1" s="1"/>
  <c r="H342" i="1"/>
  <c r="H341" i="1" s="1"/>
  <c r="H340" i="1" s="1"/>
  <c r="G342" i="1"/>
  <c r="G341" i="1" s="1"/>
  <c r="G340" i="1"/>
  <c r="G339" i="1" s="1"/>
  <c r="G338" i="1" s="1"/>
  <c r="G337" i="1" s="1"/>
  <c r="H339" i="1"/>
  <c r="H338" i="1" s="1"/>
  <c r="H337" i="1" s="1"/>
  <c r="H335" i="1"/>
  <c r="G335" i="1"/>
  <c r="H333" i="1"/>
  <c r="G333" i="1"/>
  <c r="H332" i="1"/>
  <c r="H331" i="1" s="1"/>
  <c r="H330" i="1" s="1"/>
  <c r="H329" i="1" s="1"/>
  <c r="G332" i="1"/>
  <c r="G331" i="1" s="1"/>
  <c r="G330" i="1" s="1"/>
  <c r="G329" i="1" s="1"/>
  <c r="H327" i="1"/>
  <c r="H326" i="1" s="1"/>
  <c r="H325" i="1" s="1"/>
  <c r="H324" i="1" s="1"/>
  <c r="H323" i="1" s="1"/>
  <c r="G327" i="1"/>
  <c r="G326" i="1" s="1"/>
  <c r="G325" i="1" s="1"/>
  <c r="G324" i="1" s="1"/>
  <c r="G323" i="1" s="1"/>
  <c r="H321" i="1"/>
  <c r="G321" i="1"/>
  <c r="H320" i="1"/>
  <c r="G320" i="1"/>
  <c r="G319" i="1" s="1"/>
  <c r="H319" i="1"/>
  <c r="H317" i="1"/>
  <c r="H316" i="1" s="1"/>
  <c r="H315" i="1" s="1"/>
  <c r="H314" i="1" s="1"/>
  <c r="H313" i="1" s="1"/>
  <c r="G317" i="1"/>
  <c r="G316" i="1" s="1"/>
  <c r="G315" i="1"/>
  <c r="G314" i="1" s="1"/>
  <c r="G313" i="1" s="1"/>
  <c r="H311" i="1"/>
  <c r="G311" i="1"/>
  <c r="H310" i="1"/>
  <c r="G310" i="1"/>
  <c r="G309" i="1" s="1"/>
  <c r="G308" i="1" s="1"/>
  <c r="H309" i="1"/>
  <c r="H308" i="1" s="1"/>
  <c r="H306" i="1"/>
  <c r="G306" i="1"/>
  <c r="H305" i="1"/>
  <c r="G305" i="1"/>
  <c r="G304" i="1" s="1"/>
  <c r="G303" i="1" s="1"/>
  <c r="G297" i="1" s="1"/>
  <c r="H304" i="1"/>
  <c r="H303" i="1"/>
  <c r="H301" i="1"/>
  <c r="G301" i="1"/>
  <c r="H300" i="1"/>
  <c r="G300" i="1"/>
  <c r="G299" i="1" s="1"/>
  <c r="H299" i="1"/>
  <c r="H298" i="1"/>
  <c r="G298" i="1"/>
  <c r="H295" i="1"/>
  <c r="G295" i="1"/>
  <c r="G294" i="1" s="1"/>
  <c r="G293" i="1" s="1"/>
  <c r="G292" i="1" s="1"/>
  <c r="G291" i="1" s="1"/>
  <c r="H294" i="1"/>
  <c r="H293" i="1" s="1"/>
  <c r="H292" i="1" s="1"/>
  <c r="H291" i="1" s="1"/>
  <c r="H289" i="1"/>
  <c r="H288" i="1" s="1"/>
  <c r="H287" i="1" s="1"/>
  <c r="H286" i="1" s="1"/>
  <c r="H285" i="1" s="1"/>
  <c r="G289" i="1"/>
  <c r="G288" i="1"/>
  <c r="G287" i="1" s="1"/>
  <c r="G286" i="1"/>
  <c r="G285" i="1" s="1"/>
  <c r="H282" i="1"/>
  <c r="G282" i="1"/>
  <c r="H281" i="1"/>
  <c r="G281" i="1"/>
  <c r="G280" i="1" s="1"/>
  <c r="G279" i="1" s="1"/>
  <c r="G278" i="1" s="1"/>
  <c r="G277" i="1" s="1"/>
  <c r="H280" i="1"/>
  <c r="H279" i="1" s="1"/>
  <c r="H278" i="1" s="1"/>
  <c r="H277" i="1" s="1"/>
  <c r="H275" i="1"/>
  <c r="H274" i="1" s="1"/>
  <c r="H273" i="1" s="1"/>
  <c r="H272" i="1" s="1"/>
  <c r="H271" i="1" s="1"/>
  <c r="H270" i="1" s="1"/>
  <c r="G275" i="1"/>
  <c r="G274" i="1"/>
  <c r="G273" i="1" s="1"/>
  <c r="G272" i="1"/>
  <c r="G271" i="1" s="1"/>
  <c r="G270" i="1" s="1"/>
  <c r="H268" i="1"/>
  <c r="G268" i="1"/>
  <c r="H267" i="1"/>
  <c r="G267" i="1"/>
  <c r="G266" i="1" s="1"/>
  <c r="G265" i="1" s="1"/>
  <c r="G264" i="1" s="1"/>
  <c r="G263" i="1" s="1"/>
  <c r="H266" i="1"/>
  <c r="H265" i="1" s="1"/>
  <c r="H264" i="1" s="1"/>
  <c r="H263" i="1" s="1"/>
  <c r="H261" i="1"/>
  <c r="H260" i="1" s="1"/>
  <c r="H250" i="1" s="1"/>
  <c r="G261" i="1"/>
  <c r="G260" i="1"/>
  <c r="G258" i="1"/>
  <c r="G257" i="1" s="1"/>
  <c r="G256" i="1" s="1"/>
  <c r="H254" i="1"/>
  <c r="H253" i="1" s="1"/>
  <c r="G254" i="1"/>
  <c r="G253" i="1"/>
  <c r="G252" i="1" s="1"/>
  <c r="H252" i="1"/>
  <c r="H251" i="1" s="1"/>
  <c r="H248" i="1"/>
  <c r="G248" i="1"/>
  <c r="G247" i="1" s="1"/>
  <c r="H247" i="1"/>
  <c r="H245" i="1"/>
  <c r="G245" i="1"/>
  <c r="H244" i="1"/>
  <c r="G244" i="1"/>
  <c r="H242" i="1"/>
  <c r="G242" i="1"/>
  <c r="G241" i="1" s="1"/>
  <c r="H241" i="1"/>
  <c r="H240" i="1" s="1"/>
  <c r="H239" i="1" s="1"/>
  <c r="H238" i="1" s="1"/>
  <c r="H237" i="1" s="1"/>
  <c r="H235" i="1"/>
  <c r="G235" i="1"/>
  <c r="H234" i="1"/>
  <c r="G234" i="1"/>
  <c r="H232" i="1"/>
  <c r="G232" i="1"/>
  <c r="G231" i="1" s="1"/>
  <c r="H231" i="1"/>
  <c r="G228" i="1"/>
  <c r="G227" i="1"/>
  <c r="G226" i="1" s="1"/>
  <c r="H220" i="1"/>
  <c r="H217" i="1" s="1"/>
  <c r="G220" i="1"/>
  <c r="G217" i="1" s="1"/>
  <c r="G216" i="1" s="1"/>
  <c r="G215" i="1" s="1"/>
  <c r="H218" i="1"/>
  <c r="G218" i="1"/>
  <c r="H216" i="1"/>
  <c r="H215" i="1"/>
  <c r="H213" i="1"/>
  <c r="G213" i="1"/>
  <c r="H212" i="1"/>
  <c r="G212" i="1"/>
  <c r="H210" i="1"/>
  <c r="G210" i="1"/>
  <c r="H209" i="1"/>
  <c r="H208" i="1" s="1"/>
  <c r="H207" i="1" s="1"/>
  <c r="G209" i="1"/>
  <c r="H205" i="1"/>
  <c r="G205" i="1"/>
  <c r="H204" i="1"/>
  <c r="H203" i="1" s="1"/>
  <c r="H202" i="1" s="1"/>
  <c r="H201" i="1" s="1"/>
  <c r="G204" i="1"/>
  <c r="G203" i="1" s="1"/>
  <c r="G202" i="1"/>
  <c r="H199" i="1"/>
  <c r="H198" i="1" s="1"/>
  <c r="H197" i="1" s="1"/>
  <c r="G199" i="1"/>
  <c r="G198" i="1" s="1"/>
  <c r="G197" i="1"/>
  <c r="H195" i="1"/>
  <c r="H194" i="1" s="1"/>
  <c r="H190" i="1" s="1"/>
  <c r="H189" i="1" s="1"/>
  <c r="H188" i="1" s="1"/>
  <c r="G195" i="1"/>
  <c r="G194" i="1"/>
  <c r="H192" i="1"/>
  <c r="G192" i="1"/>
  <c r="H191" i="1"/>
  <c r="G191" i="1"/>
  <c r="H186" i="1"/>
  <c r="G186" i="1"/>
  <c r="G185" i="1" s="1"/>
  <c r="G181" i="1" s="1"/>
  <c r="G180" i="1" s="1"/>
  <c r="H185" i="1"/>
  <c r="H181" i="1" s="1"/>
  <c r="H180" i="1" s="1"/>
  <c r="G183" i="1"/>
  <c r="G182" i="1"/>
  <c r="H178" i="1"/>
  <c r="H177" i="1" s="1"/>
  <c r="H176" i="1" s="1"/>
  <c r="G178" i="1"/>
  <c r="G177" i="1"/>
  <c r="G176" i="1" s="1"/>
  <c r="G169" i="1" s="1"/>
  <c r="G168" i="1" s="1"/>
  <c r="H174" i="1"/>
  <c r="G174" i="1"/>
  <c r="H172" i="1"/>
  <c r="G172" i="1"/>
  <c r="H171" i="1"/>
  <c r="H170" i="1" s="1"/>
  <c r="G171" i="1"/>
  <c r="G170" i="1" s="1"/>
  <c r="H166" i="1"/>
  <c r="H165" i="1" s="1"/>
  <c r="H164" i="1" s="1"/>
  <c r="G166" i="1"/>
  <c r="G165" i="1" s="1"/>
  <c r="G164" i="1"/>
  <c r="G163" i="1" s="1"/>
  <c r="G162" i="1" s="1"/>
  <c r="H163" i="1"/>
  <c r="H162" i="1"/>
  <c r="H160" i="1"/>
  <c r="G160" i="1"/>
  <c r="H159" i="1"/>
  <c r="G159" i="1"/>
  <c r="G158" i="1" s="1"/>
  <c r="H158" i="1"/>
  <c r="H157" i="1"/>
  <c r="G157" i="1"/>
  <c r="H155" i="1"/>
  <c r="G155" i="1"/>
  <c r="H154" i="1"/>
  <c r="G154" i="1"/>
  <c r="G153" i="1" s="1"/>
  <c r="H153" i="1"/>
  <c r="H152" i="1"/>
  <c r="G152" i="1"/>
  <c r="H148" i="1"/>
  <c r="G148" i="1"/>
  <c r="H147" i="1"/>
  <c r="H146" i="1" s="1"/>
  <c r="H145" i="1" s="1"/>
  <c r="H144" i="1" s="1"/>
  <c r="G147" i="1"/>
  <c r="G146" i="1" s="1"/>
  <c r="G145" i="1" s="1"/>
  <c r="G144" i="1" s="1"/>
  <c r="H142" i="1"/>
  <c r="H141" i="1" s="1"/>
  <c r="H140" i="1" s="1"/>
  <c r="H139" i="1" s="1"/>
  <c r="H138" i="1" s="1"/>
  <c r="G142" i="1"/>
  <c r="G141" i="1" s="1"/>
  <c r="G140" i="1" s="1"/>
  <c r="G139" i="1" s="1"/>
  <c r="G138" i="1" s="1"/>
  <c r="H136" i="1"/>
  <c r="G136" i="1"/>
  <c r="H135" i="1"/>
  <c r="G135" i="1"/>
  <c r="G134" i="1" s="1"/>
  <c r="G133" i="1" s="1"/>
  <c r="H134" i="1"/>
  <c r="H133" i="1"/>
  <c r="H131" i="1"/>
  <c r="G131" i="1"/>
  <c r="H130" i="1"/>
  <c r="G130" i="1"/>
  <c r="H128" i="1"/>
  <c r="H127" i="1" s="1"/>
  <c r="H123" i="1" s="1"/>
  <c r="G128" i="1"/>
  <c r="G127" i="1"/>
  <c r="G123" i="1" s="1"/>
  <c r="H125" i="1"/>
  <c r="G125" i="1"/>
  <c r="H124" i="1"/>
  <c r="G124" i="1"/>
  <c r="H121" i="1"/>
  <c r="H118" i="1" s="1"/>
  <c r="G121" i="1"/>
  <c r="G118" i="1" s="1"/>
  <c r="G117" i="1" s="1"/>
  <c r="H119" i="1"/>
  <c r="G119" i="1"/>
  <c r="H117" i="1"/>
  <c r="H115" i="1"/>
  <c r="H114" i="1" s="1"/>
  <c r="H113" i="1" s="1"/>
  <c r="G115" i="1"/>
  <c r="G114" i="1" s="1"/>
  <c r="G108" i="1" s="1"/>
  <c r="H111" i="1"/>
  <c r="G111" i="1"/>
  <c r="H110" i="1"/>
  <c r="H109" i="1" s="1"/>
  <c r="G110" i="1"/>
  <c r="G109" i="1" s="1"/>
  <c r="H104" i="1"/>
  <c r="G104" i="1"/>
  <c r="H103" i="1"/>
  <c r="G103" i="1"/>
  <c r="G102" i="1" s="1"/>
  <c r="H102" i="1"/>
  <c r="H101" i="1"/>
  <c r="G101" i="1"/>
  <c r="H99" i="1"/>
  <c r="G99" i="1"/>
  <c r="H98" i="1"/>
  <c r="G98" i="1"/>
  <c r="H96" i="1"/>
  <c r="G96" i="1"/>
  <c r="H95" i="1"/>
  <c r="H94" i="1" s="1"/>
  <c r="H93" i="1" s="1"/>
  <c r="G95" i="1"/>
  <c r="G94" i="1" s="1"/>
  <c r="G93" i="1" s="1"/>
  <c r="H91" i="1"/>
  <c r="G91" i="1"/>
  <c r="H90" i="1"/>
  <c r="H89" i="1" s="1"/>
  <c r="H88" i="1" s="1"/>
  <c r="G90" i="1"/>
  <c r="G89" i="1" s="1"/>
  <c r="G88" i="1"/>
  <c r="H86" i="1"/>
  <c r="G86" i="1"/>
  <c r="H84" i="1"/>
  <c r="G84" i="1"/>
  <c r="G83" i="1" s="1"/>
  <c r="G82" i="1"/>
  <c r="H80" i="1"/>
  <c r="H77" i="1" s="1"/>
  <c r="G80" i="1"/>
  <c r="H78" i="1"/>
  <c r="G78" i="1"/>
  <c r="H75" i="1"/>
  <c r="G75" i="1"/>
  <c r="G72" i="1" s="1"/>
  <c r="H73" i="1"/>
  <c r="G73" i="1"/>
  <c r="H72" i="1"/>
  <c r="H71" i="1" s="1"/>
  <c r="H69" i="1"/>
  <c r="G69" i="1"/>
  <c r="G68" i="1" s="1"/>
  <c r="G67" i="1" s="1"/>
  <c r="H68" i="1"/>
  <c r="H67" i="1" s="1"/>
  <c r="H65" i="1"/>
  <c r="G65" i="1"/>
  <c r="H64" i="1"/>
  <c r="G64" i="1"/>
  <c r="G63" i="1" s="1"/>
  <c r="H63" i="1"/>
  <c r="H61" i="1"/>
  <c r="H58" i="1" s="1"/>
  <c r="H57" i="1" s="1"/>
  <c r="G61" i="1"/>
  <c r="H59" i="1"/>
  <c r="G59" i="1"/>
  <c r="G58" i="1"/>
  <c r="G57" i="1" s="1"/>
  <c r="H55" i="1"/>
  <c r="H54" i="1" s="1"/>
  <c r="H53" i="1" s="1"/>
  <c r="G55" i="1"/>
  <c r="G54" i="1" s="1"/>
  <c r="G53" i="1"/>
  <c r="H51" i="1"/>
  <c r="G51" i="1"/>
  <c r="H50" i="1"/>
  <c r="H49" i="1" s="1"/>
  <c r="G50" i="1"/>
  <c r="G49" i="1" s="1"/>
  <c r="H45" i="1"/>
  <c r="H44" i="1" s="1"/>
  <c r="H43" i="1" s="1"/>
  <c r="G45" i="1"/>
  <c r="G44" i="1" s="1"/>
  <c r="G43" i="1" s="1"/>
  <c r="H41" i="1"/>
  <c r="G41" i="1"/>
  <c r="H40" i="1"/>
  <c r="H39" i="1" s="1"/>
  <c r="G40" i="1"/>
  <c r="G39" i="1" s="1"/>
  <c r="H37" i="1"/>
  <c r="G37" i="1"/>
  <c r="H35" i="1"/>
  <c r="H34" i="1" s="1"/>
  <c r="H33" i="1" s="1"/>
  <c r="G35" i="1"/>
  <c r="G34" i="1"/>
  <c r="G33" i="1" s="1"/>
  <c r="H31" i="1"/>
  <c r="G31" i="1"/>
  <c r="G30" i="1" s="1"/>
  <c r="H30" i="1"/>
  <c r="H28" i="1"/>
  <c r="H25" i="1" s="1"/>
  <c r="H24" i="1" s="1"/>
  <c r="H23" i="1" s="1"/>
  <c r="H22" i="1" s="1"/>
  <c r="G28" i="1"/>
  <c r="G25" i="1" s="1"/>
  <c r="G24" i="1" s="1"/>
  <c r="G23" i="1" s="1"/>
  <c r="G22" i="1" s="1"/>
  <c r="H26" i="1"/>
  <c r="G26" i="1"/>
  <c r="H20" i="1"/>
  <c r="G20" i="1"/>
  <c r="G19" i="1" s="1"/>
  <c r="G18" i="1" s="1"/>
  <c r="G17" i="1" s="1"/>
  <c r="G16" i="1" s="1"/>
  <c r="H19" i="1"/>
  <c r="H18" i="1"/>
  <c r="H17" i="1" s="1"/>
  <c r="H16" i="1" s="1"/>
  <c r="G250" i="1" l="1"/>
  <c r="G284" i="1"/>
  <c r="G428" i="1"/>
  <c r="G427" i="1" s="1"/>
  <c r="G426" i="1" s="1"/>
  <c r="G107" i="1"/>
  <c r="G106" i="1" s="1"/>
  <c r="H284" i="1"/>
  <c r="G201" i="1"/>
  <c r="G240" i="1"/>
  <c r="G239" i="1" s="1"/>
  <c r="G238" i="1" s="1"/>
  <c r="G237" i="1" s="1"/>
  <c r="H479" i="1"/>
  <c r="G492" i="1"/>
  <c r="H83" i="1"/>
  <c r="H82" i="1" s="1"/>
  <c r="H48" i="1" s="1"/>
  <c r="H47" i="1" s="1"/>
  <c r="H15" i="1" s="1"/>
  <c r="H13" i="1" s="1"/>
  <c r="G113" i="1"/>
  <c r="H297" i="1"/>
  <c r="G151" i="1"/>
  <c r="G150" i="1" s="1"/>
  <c r="G393" i="1"/>
  <c r="G392" i="1" s="1"/>
  <c r="G251" i="1"/>
  <c r="H377" i="1"/>
  <c r="H376" i="1" s="1"/>
  <c r="H375" i="1" s="1"/>
  <c r="H360" i="1" s="1"/>
  <c r="H359" i="1" s="1"/>
  <c r="H151" i="1"/>
  <c r="H150" i="1" s="1"/>
  <c r="G190" i="1"/>
  <c r="G189" i="1" s="1"/>
  <c r="G188" i="1" s="1"/>
  <c r="H230" i="1"/>
  <c r="H225" i="1" s="1"/>
  <c r="H224" i="1" s="1"/>
  <c r="H223" i="1" s="1"/>
  <c r="H222" i="1" s="1"/>
  <c r="G452" i="1"/>
  <c r="G77" i="1"/>
  <c r="G71" i="1" s="1"/>
  <c r="G48" i="1" s="1"/>
  <c r="G47" i="1" s="1"/>
  <c r="G15" i="1" s="1"/>
  <c r="G230" i="1"/>
  <c r="G225" i="1" s="1"/>
  <c r="G224" i="1" s="1"/>
  <c r="G223" i="1" s="1"/>
  <c r="H435" i="1"/>
  <c r="H434" i="1" s="1"/>
  <c r="H428" i="1" s="1"/>
  <c r="H427" i="1" s="1"/>
  <c r="H426" i="1" s="1"/>
  <c r="H169" i="1"/>
  <c r="H168" i="1" s="1"/>
  <c r="G377" i="1"/>
  <c r="G376" i="1" s="1"/>
  <c r="G375" i="1" s="1"/>
  <c r="G360" i="1" s="1"/>
  <c r="G359" i="1" s="1"/>
  <c r="H108" i="1"/>
  <c r="H107" i="1" s="1"/>
  <c r="H106" i="1" s="1"/>
  <c r="G208" i="1"/>
  <c r="G207" i="1" s="1"/>
  <c r="H470" i="1"/>
  <c r="H469" i="1" s="1"/>
  <c r="H468" i="1" s="1"/>
  <c r="G13" i="1" l="1"/>
  <c r="G514" i="1" s="1"/>
  <c r="H514" i="1"/>
  <c r="G222" i="1"/>
</calcChain>
</file>

<file path=xl/sharedStrings.xml><?xml version="1.0" encoding="utf-8"?>
<sst xmlns="http://schemas.openxmlformats.org/spreadsheetml/2006/main" count="1954" uniqueCount="492">
  <si>
    <t xml:space="preserve">Приложение № 7 к решению Думы </t>
  </si>
  <si>
    <t xml:space="preserve"> Казанского муниципального района </t>
  </si>
  <si>
    <t xml:space="preserve">                     Ведомственная структура расходов бюджета Казанского муниципального района  Тюменской области</t>
  </si>
  <si>
    <t xml:space="preserve">                             по главным распорядителям бюджетных средств, разделам, подразделам, целевым статьям</t>
  </si>
  <si>
    <t xml:space="preserve">(муниципальным программам и непрограммным направлениям деятельности), группам и подгруппам  видов расходов классификации </t>
  </si>
  <si>
    <t xml:space="preserve">                  расходов бюджета  Казанского муниципального района Тюменской области на плановый период 2026 и 2027  годов</t>
  </si>
  <si>
    <t xml:space="preserve">2026 год </t>
  </si>
  <si>
    <t xml:space="preserve">2027 год </t>
  </si>
  <si>
    <t>Наименование расходов</t>
  </si>
  <si>
    <t>Главный распорядитель</t>
  </si>
  <si>
    <t>Раздел, подраздел</t>
  </si>
  <si>
    <t>Целевая статья</t>
  </si>
  <si>
    <t>Вид расхода</t>
  </si>
  <si>
    <t>Сумма тыс.руб.</t>
  </si>
  <si>
    <t>АДМИНИСТРАЦИЯ КАЗАНСКОГО МУНИЦИПАЛЬНОГО РАЙОНА</t>
  </si>
  <si>
    <t>057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</si>
  <si>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</si>
  <si>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</si>
  <si>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</si>
  <si>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</si>
  <si>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Муниципальная программа "Основные направления осуществления управленческой деятельности в Казанском муниципальном районе на 2025-2027 годы"</t>
  </si>
  <si>
    <t>56 0 00 00000</t>
  </si>
  <si>
    <t>Мероприятие "Обеспечение деятельности органа местного  самоуправления"</t>
  </si>
  <si>
    <t>56 0 01 00000</t>
  </si>
  <si>
    <t>Высшее должностное лицо муниципального образования (глава муниципального образования, возглавляющий местную администрацию)</t>
  </si>
  <si>
    <t>56 0 01 70110</t>
  </si>
  <si>
    <t>Расходы на выплаты  персоналу  в целях обеспечения 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</si>
  <si>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</si>
  <si>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</si>
  <si>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</si>
  <si>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 исполнительных органов субъектов Российской Федерации, местных администраций</t>
  </si>
  <si>
    <t>0104</t>
  </si>
  <si>
    <t>Обеспечение деятельности органов местного самоуправления</t>
  </si>
  <si>
    <t>56 0 01 70100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</si>
  <si>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</si>
  <si>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</si>
  <si>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Фонд стимулирования органов местного самоуправления</t>
  </si>
  <si>
    <t>56 0 01 70101</t>
  </si>
  <si>
    <t>Мероприятие "Создание и организация деятельности административных комиссий"</t>
  </si>
  <si>
    <t>56 0 03 00000</t>
  </si>
  <si>
    <t xml:space="preserve">Создание  и организация деятельности административных комиссий </t>
  </si>
  <si>
    <t>56 0 03 71904</t>
  </si>
  <si>
    <t>Мероприятие "Определение перечня должностных лиц, уполномоченных составлять протоколы об административных правонарушениях, предусмотренных Кодексом Тюменской области об административных  правонарушениях"</t>
  </si>
  <si>
    <t xml:space="preserve">56 0 13 00000 </t>
  </si>
  <si>
    <t>Определение перечня должностных лиц, уполномоченных  составлять протоколы об административных правонарушениях в соответствии с пунктом "б" части 2 статьи 5.1 Кодекса Тюменской области об  административной ответственности</t>
  </si>
  <si>
    <t xml:space="preserve">56 0 13 71907 </t>
  </si>
  <si>
    <t>Резервные фонды</t>
  </si>
  <si>
    <t>0111</t>
  </si>
  <si>
    <t xml:space="preserve">Резервные фонды местных  администраций </t>
  </si>
  <si>
    <t xml:space="preserve">99 0 00 70700 </t>
  </si>
  <si>
    <t>Иные бюджетные ассигнования</t>
  </si>
  <si>
    <t>Резервные средства</t>
  </si>
  <si>
    <t>Другие общегосударственные вопросы</t>
  </si>
  <si>
    <t>0113</t>
  </si>
  <si>
    <t>Межбюджетные трансферты</t>
  </si>
  <si>
    <t>Иные межбюджетные трансферты</t>
  </si>
  <si>
    <t>Мероприятие "Исполнение полномочия по принятию решений о предоставлении жилых помещений государственного жилищного фонда Тюменской области гражданам, имеющим право на предоставление им жилых помещений по договорам социального найма из государственного жилищного фонда Тюменской области с указанными гражданами за исключением случаев передачи права заключения социального найма иным лицам по соглашению, и о предоставлении жилых помещений"</t>
  </si>
  <si>
    <t>56 0 05 00000</t>
  </si>
  <si>
    <t>Исполнение  полномочий, отнесенных к полномочиям органов местного самоуправления в соответствии с пунктами 5-7 и пунктом 12 части 8 статьи 1  Закона Тюменской области от 26.12.2014 № 125</t>
  </si>
  <si>
    <t>56 0 05 71910</t>
  </si>
  <si>
    <t>Мероприятие "Исполнение управленческих функций по социальной поддержке отдельных категорий граждан по обеспечению жильём"</t>
  </si>
  <si>
    <t>56 0 06 00000</t>
  </si>
  <si>
    <t>Исполнение полномочий по социальной поддержке отдельных категорий граждан по обеспечению жильем</t>
  </si>
  <si>
    <t>56 0 06 0Ж030</t>
  </si>
  <si>
    <t>Мероприятие "Опубликование в СМИ нормативных правовых актов, принимаемых органами местного самоуправления"</t>
  </si>
  <si>
    <t>56 0 09 00000</t>
  </si>
  <si>
    <t xml:space="preserve">Публикация нормативных актов в средствах массовой информации  </t>
  </si>
  <si>
    <t>56 0 09 70210</t>
  </si>
  <si>
    <t>Мероприятие "Членские взносы ОМСУ в совет муниципальных образований"</t>
  </si>
  <si>
    <t>56 0 11 00000</t>
  </si>
  <si>
    <t xml:space="preserve">Членские взносы в совет муниципальных образований </t>
  </si>
  <si>
    <t>56 0 11 70230</t>
  </si>
  <si>
    <t>Уплата налогов, сборов и иных платежей</t>
  </si>
  <si>
    <t>Мероприятие " Государственная регистрация актов гражданского состояния"</t>
  </si>
  <si>
    <t>56 0 15 00000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</si>
  <si>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областного бюджета</t>
  </si>
  <si>
    <t>56 0 15 19430</t>
  </si>
  <si>
    <t>Осуществление переданных  полномочий Российской Федерации на государственную регистрацию актов гражданского состояния</t>
  </si>
  <si>
    <t>56 0 15 59300</t>
  </si>
  <si>
    <t>Мероприятие "Прочие мероприятия органов местного самоуправления"</t>
  </si>
  <si>
    <t>56 0 16 00000</t>
  </si>
  <si>
    <t xml:space="preserve">Выполнение других обязательств государства </t>
  </si>
  <si>
    <t>56 0 16 70200</t>
  </si>
  <si>
    <t>Социальное обеспечение и иные выплаты населению</t>
  </si>
  <si>
    <t>Иные выплаты населению</t>
  </si>
  <si>
    <t>Муниципальная программа "Развитие торговли в Казанском муниципальном районе на 2025-2027 годы"</t>
  </si>
  <si>
    <t>57 0 00 00000</t>
  </si>
  <si>
    <t>Мероприятие "Совершенствование нормативно-правового обеспечения в сфере торговли"</t>
  </si>
  <si>
    <t>57 0 01 00000</t>
  </si>
  <si>
    <t xml:space="preserve">Формирование торгового реестра </t>
  </si>
  <si>
    <t>57 0 01 71914</t>
  </si>
  <si>
    <t>Муниципальная программа «Основные направления развития имущественных и земельных отношений Казанского муниципального района на 2025-2027 годы»</t>
  </si>
  <si>
    <t>61 0 00 00000</t>
  </si>
  <si>
    <t>Мероприятие "Оформление правоустанавливающих документов на объекты недвижимого имущества, предоставление муниципального имущества юридическим лицам и индивидуальным предпринимателям в аренду, оперативное управление, безвозмездное пользование"</t>
  </si>
  <si>
    <t>61 0 01 00000</t>
  </si>
  <si>
    <t xml:space="preserve">Оценка недвижимости, признание прав и регулирование отношений по муниципальной собственности </t>
  </si>
  <si>
    <t>61 0 01 70300</t>
  </si>
  <si>
    <t>Выполнение других обязательств государства</t>
  </si>
  <si>
    <t>99 0 00 70200</t>
  </si>
  <si>
    <t>НАЦИОНАЛЬНАЯ ОБОРОНА</t>
  </si>
  <si>
    <t>0200</t>
  </si>
  <si>
    <t>Мобилизационная и вневойсковая  подготовка</t>
  </si>
  <si>
    <t>0203</t>
  </si>
  <si>
    <t>Осуществление воинского учета органами местного самоуправления сельских поселений, на территориях которых отсутствуют структурные подразделения военных комиссариатов</t>
  </si>
  <si>
    <t>99 0 00 51180</t>
  </si>
  <si>
    <t>Субвенции</t>
  </si>
  <si>
    <t>НАЦИОНАЛЬНАЯ  БЕЗОПАСНОСТЬ И ПРАВООХРАНИТЕЛЬНАЯ ДЕЯТЕЛЬНОСТЬ</t>
  </si>
  <si>
    <t>0300</t>
  </si>
  <si>
    <t xml:space="preserve">Защита населения и территории от  чрезвычайных ситуаций природного и техногенного характера, пожарная безопасность </t>
  </si>
  <si>
    <t>0310</t>
  </si>
  <si>
    <t>Муниципальная программа «Совершенствование системы гражданской обороны, защиты населения и территории Казанского муниципального района от чрезвычайных ситуаций природного и техногенного характера на 2025-2027 годы»</t>
  </si>
  <si>
    <t>54 0 00 00000</t>
  </si>
  <si>
    <t>Мероприятие «Реализация комплекса мер, направленных на повышение готовности к обеспечению безопасности людей на водных объектах»</t>
  </si>
  <si>
    <t>54 0 01 00000</t>
  </si>
  <si>
    <t xml:space="preserve">Обеспечение безопасности людей на водных объектах, охрана их жизни и здоровья </t>
  </si>
  <si>
    <t>54 0 01 70500</t>
  </si>
  <si>
    <t>Мероприятие "Создание условий для организации добровольной пожарной охраны, в части обеспечения необходимых условий для реализации полномочий по обеспечению первичных мер пожарной безопасности"</t>
  </si>
  <si>
    <t>54 0 02 00000</t>
  </si>
  <si>
    <t>Обеспечение первичных мер пожарной безопасности в части организации добровольной пожарной охраны</t>
  </si>
  <si>
    <t>54 0 02 70600</t>
  </si>
  <si>
    <t>Мероприятие "Обеспечение деятельности ЕДДС"</t>
  </si>
  <si>
    <t>54 0 03 00000</t>
  </si>
  <si>
    <t>Содержание ЕДДС</t>
  </si>
  <si>
    <t>54 0 03 74101</t>
  </si>
  <si>
    <t>Мероприятие «Защита населения и территории от угроз, возникающих при техногенных пожарах, а также чрезвычайных ситуациях природного и техногенного характера»»</t>
  </si>
  <si>
    <t>54 0 05 00000</t>
  </si>
  <si>
    <t>Создание (обновление, содержание) резервов материальных ресурсов для ликвидации чрезвычайных ситуаций</t>
  </si>
  <si>
    <t>54 0 05 73200</t>
  </si>
  <si>
    <t xml:space="preserve">Организация мероприятий по защите населения и территории от чрезвычайных  ситуаций и стихийных бедствий природного и техногенного  характера </t>
  </si>
  <si>
    <t>54 0 05 73900</t>
  </si>
  <si>
    <t>Мероприятия по поддержанию в постоянной готовности систем оповещения (РАСЦО)</t>
  </si>
  <si>
    <t>54 0 05 73930</t>
  </si>
  <si>
    <t>Муниципальная программа"Основные мероприятия, направленные на благоустройство и озеленение территории Казанского муниципального района на 2025-2027 годы"</t>
  </si>
  <si>
    <t>68 0 00 00000</t>
  </si>
  <si>
    <t>Мероприятие "Улучшение и сохранение эпизоотического и ветеринарно-санитарного благополучия на территории района"</t>
  </si>
  <si>
    <t>68 0 01 00000</t>
  </si>
  <si>
    <t>Организация мероприятий по предупреждению и ликвидации болезней животных, их лечению, защите населения от болезней, общих для человека и животных, в части содержания, приведения в нормативное состояние, оформления в собственность и ликвидации скотомогильников (биотермических ям)</t>
  </si>
  <si>
    <t>68 0 01 0Г630</t>
  </si>
  <si>
    <t xml:space="preserve">0310 </t>
  </si>
  <si>
    <t>Миграционная политика</t>
  </si>
  <si>
    <t>0311</t>
  </si>
  <si>
    <t>Муниципальная программа «Основные направления осуществления управленческой деятельности в Казанском муниципальном районе на  2025-2027 годы »</t>
  </si>
  <si>
    <t>Мероприятие «Участие в осуществлении государственной политики в отношении соотечественников, проживающих за рубежом»</t>
  </si>
  <si>
    <t xml:space="preserve">0311 </t>
  </si>
  <si>
    <t>56 0 14 00000</t>
  </si>
  <si>
    <t xml:space="preserve">Участие в осуществлении государственной политики в отношении соотечественников, проживающих за рубежом </t>
  </si>
  <si>
    <t>56 0 14 0Р100</t>
  </si>
  <si>
    <t>Другие вопросы в области национальной безопасности и правоохранительной деятельности</t>
  </si>
  <si>
    <t>0314</t>
  </si>
  <si>
    <t>Муниципальная программа «Профилактика терроризма,   минимизация и (или) ликвидация последствий проявления терроризма на территории Казанского муниципального района Тюменской области  на 2025-2027 годы»</t>
  </si>
  <si>
    <t>62 0 00 00000</t>
  </si>
  <si>
    <t>Мероприятие «Организация и проведение в Казанском  муниципальном районе мероприятий противодействия идеологии терроризма, в том числе реализация информационно-пропагандистских мероприятий по разъяснению сущности терроризма и его общественной опасности, а также по формированию у граждан неприятия идеологии терроризма путем распространения информационных материалов, печатной продукции, проведения разъяснительной работы и иных мероприятий»</t>
  </si>
  <si>
    <t>62 0 01 00000</t>
  </si>
  <si>
    <t>Мероприятия по профилактике терроризма на территории  района</t>
  </si>
  <si>
    <t>62 0 01 73910</t>
  </si>
  <si>
    <t>НАЦИОНАЛЬНАЯ ЭКОНОМИКА</t>
  </si>
  <si>
    <t>0400</t>
  </si>
  <si>
    <t>Сельское хозяйство  и рыболовство</t>
  </si>
  <si>
    <t>0405</t>
  </si>
  <si>
    <t>Муниципальная программа «Основные направления осуществления управленческой деятельности в Казанском муниципальном районе на  2025-2027 годы»</t>
  </si>
  <si>
    <t>Мероприятие «Поддержка сельскохозяйственного производства в части управленческих  функций»</t>
  </si>
  <si>
    <t>56 0 12 00000</t>
  </si>
  <si>
    <t>Обеспечение исполнения переданных органам местного самоуправления государственных полномочий по поддержке сельскохозяйственного производства</t>
  </si>
  <si>
    <t>56 0 12 0У410</t>
  </si>
  <si>
    <t xml:space="preserve">0405 </t>
  </si>
  <si>
    <t>Организация мероприятий по осуществлению деятельности по обращению с животными без владельцев на территории муниципальных образований</t>
  </si>
  <si>
    <t>68 0 01 0Г640</t>
  </si>
  <si>
    <t>Водное хозяйство</t>
  </si>
  <si>
    <t>0406</t>
  </si>
  <si>
    <t>Мероприятие "Обеспечение безопасности гидротехнических сооружений, расположенных на территории муниципального района"</t>
  </si>
  <si>
    <t>54 0 04 00000</t>
  </si>
  <si>
    <t>Техническая эксплуатация гидротехнических  сооружений, находящихся в муниципальной собственности</t>
  </si>
  <si>
    <t>54 0 04 79826</t>
  </si>
  <si>
    <t>Транспорт</t>
  </si>
  <si>
    <t>0408</t>
  </si>
  <si>
    <t>Мероприятие «Регулирование тарифов на перевозку пассажиров и багажа автомобильным  транспортом в городском (внутрипоселковом) сообщении и в пригородном сообщении до садоводческих товариществ»</t>
  </si>
  <si>
    <t>56 0 07 00000</t>
  </si>
  <si>
    <t xml:space="preserve">Регулирование тарифов  на перевозку  пассажиров  и багажа  автомобильным транспортом  в городском (внутрипоселковом) сообщении и в пригородном сообщении до садоводческих товариществ </t>
  </si>
  <si>
    <t>56 0 07 71920</t>
  </si>
  <si>
    <t>Мероприятие «Выдача разрешений на осуществление деятельности по перевозке пассажиров и багажа легковым такси в Тюменской области»</t>
  </si>
  <si>
    <t>56 0 08 00000</t>
  </si>
  <si>
    <t xml:space="preserve">Выдача  разрешений на осуществление деятельности по перевозке пассажиров  и багажа легковым такси в Тюменской области </t>
  </si>
  <si>
    <t>56 0 08 71922</t>
  </si>
  <si>
    <t>Муниципальная программа «Организация транспортного обслуживания населения Казанского муниципального района на 2025-2027 годы»</t>
  </si>
  <si>
    <t>59 0 00 00000</t>
  </si>
  <si>
    <t>Мероприятие «Повышение качества, доступности и безопасности услуг пассажирского транспорта общего пользования на территории Казанского муниципального района»</t>
  </si>
  <si>
    <t>59 0 01 00000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</si>
  <si>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в городском, пригородном и междугородном сообщениях по муниципальным маршрутам</t>
  </si>
  <si>
    <t>59 0 01 0Ж660</t>
  </si>
  <si>
    <t xml:space="preserve">Организация  транспортного обслуживания </t>
  </si>
  <si>
    <t>59 0 01 70800</t>
  </si>
  <si>
    <t>Дорожное хозяйство (дорожные фонды)</t>
  </si>
  <si>
    <t>0409</t>
  </si>
  <si>
    <t>Муниципальная программа «Основные направления комплексного развития транспортной инфраструктуры на 2025-2027 годы»</t>
  </si>
  <si>
    <t>65 0 00 00000</t>
  </si>
  <si>
    <t>Мероприятие «Выполнение комплекса работ по поддержанию, оценке надлежащего технического состояния, а также по организации и обеспечению  безопасности дорожного движения на автомобильных дорогах общего пользования, местного значения, внутриквартальных  проездов и тротуаров и искусственных сооружений на них"</t>
  </si>
  <si>
    <t>65 0 01 00000</t>
  </si>
  <si>
    <t xml:space="preserve">Содержание муниципальных автомобильных  дорог </t>
  </si>
  <si>
    <t>65 0 01 77000</t>
  </si>
  <si>
    <t>Проведение мероприятий по содержанию автомобильных дорог общего пользования местного значения за счет средств дорожного фонда</t>
  </si>
  <si>
    <t>65 0 01 9Д050</t>
  </si>
  <si>
    <t>Мероприятие «Выполнение комплекса работ по восстановлению транспортно-эксплуатационных характеристик  автомобильных дорог, при выполнении которых не затрагиваются конструктивные и иные характеристики надежности и безопасности  с проведением паспортизации автомобильных дорог»</t>
  </si>
  <si>
    <t>65 0 02 00000</t>
  </si>
  <si>
    <t xml:space="preserve">Капитальный ремонт и ремонт муниципальных автомобильных дорог </t>
  </si>
  <si>
    <t>65 0 02 77900</t>
  </si>
  <si>
    <t>Другие вопросы в области национальной экономики</t>
  </si>
  <si>
    <t>0412</t>
  </si>
  <si>
    <t>Муниципальная программа «Развитие торговли в Казанском муниципальном районе на 2025-2027 годы»</t>
  </si>
  <si>
    <t>Мероприятие «Повышение экономической и территориальной доступности товаров и услуг для населения района»</t>
  </si>
  <si>
    <t>57 0 02 00000</t>
  </si>
  <si>
    <t>Оказание поддержки труднодоступным территориям</t>
  </si>
  <si>
    <t>57 0 02 0Т040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</si>
  <si>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</si>
  <si>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Мероприятие «Формирование земельных участков, оформление  земельных участков в муниципальную собственность, предоставление земельных участков юридическим лицам, индивидуальным предпринимателям, гражданам в собственность, аренду, пользование»</t>
  </si>
  <si>
    <t>61 0 02 00000</t>
  </si>
  <si>
    <t>Обеспечение условий для выполнения комплексных кадастровых работ</t>
  </si>
  <si>
    <t>61 0 02 SГ080</t>
  </si>
  <si>
    <t>Мероприятия по землеустройству и землепользованию</t>
  </si>
  <si>
    <t>61 0 02 71400</t>
  </si>
  <si>
    <t xml:space="preserve">Муниципальная программа «Доступное и комфортное жильё - гражданам России» на территории Казанского муниципального района на 2025-2027 годы" </t>
  </si>
  <si>
    <t>64 0 00 00000</t>
  </si>
  <si>
    <t>Мероприятие «Градостроительное регулирование в сфере жилищного строительства»</t>
  </si>
  <si>
    <t>64 0 01 00000</t>
  </si>
  <si>
    <t>Ведение информационной системы обеспечения градостроительной деятельности</t>
  </si>
  <si>
    <t>64 0 01 13380</t>
  </si>
  <si>
    <t>ЖИЛИЩНО-КОММУНАЛЬНОЕ ХОЗЯЙСТВО</t>
  </si>
  <si>
    <t>0500</t>
  </si>
  <si>
    <t>Жилищное  хозяйство</t>
  </si>
  <si>
    <t>0501</t>
  </si>
  <si>
    <t>Муниципальная программа «Основные направления комплексного развития коммунальной инфраструктуры на 2025-2027 годы»</t>
  </si>
  <si>
    <t>66 0 00 00000</t>
  </si>
  <si>
    <t>Подпрограмма «Повышение качества жилищного фонда и коммунальной  инфраструктуры»</t>
  </si>
  <si>
    <t>66 1 00 00000</t>
  </si>
  <si>
    <t>Мероприятие «Модернизация объектов коммунальной инфраструктуры»</t>
  </si>
  <si>
    <t>66 1 01 00000</t>
  </si>
  <si>
    <t>Реализация мероприятий по инженерному обеспечению площадок для малоэтажного жилищного строительства (в части строительства автомобильных дорог на площадках для индивидуального жилищного строительства)</t>
  </si>
  <si>
    <t>66 1 01 0Ж050</t>
  </si>
  <si>
    <t>Мероприятие «Обеспечение мероприятий по капитальному ремонту жилых домов»</t>
  </si>
  <si>
    <t>66 1 02 00000</t>
  </si>
  <si>
    <t xml:space="preserve">Капитальный ремонт  муниципального жилищного  фонда </t>
  </si>
  <si>
    <t>66 1 02 75000</t>
  </si>
  <si>
    <t xml:space="preserve">Уплата  ежемесячных взносов на капитальный ремонт общего имущества многоквартирных домов органами местного самоуправления, как собственниками помещений в многоквартирных домах </t>
  </si>
  <si>
    <t>66 1 02 96160</t>
  </si>
  <si>
    <t>Коммунальное хозяйство</t>
  </si>
  <si>
    <t>0502</t>
  </si>
  <si>
    <t xml:space="preserve">Повышение надежности  и эффективности работы  инженерных систем  жилищно-коммунального хозяйства </t>
  </si>
  <si>
    <t>66 1 01 75220</t>
  </si>
  <si>
    <t>Содержание блочных станций подготовки чистой питьевой воды, находящихся в муниципальной собственности, не подключенных к сетям водоснабжения</t>
  </si>
  <si>
    <t>66 1 01 79824</t>
  </si>
  <si>
    <t>Транспортировка тел из общественных мест в места проведения СМЭ</t>
  </si>
  <si>
    <t>99 0 00 70400</t>
  </si>
  <si>
    <t>Благоустройство</t>
  </si>
  <si>
    <t>0503</t>
  </si>
  <si>
    <t>Содержание мест (площадок) накопления твердых коммунальных отходов</t>
  </si>
  <si>
    <t>68 0 01 79820</t>
  </si>
  <si>
    <t>Мероприятие «Реализация инициативных проектов»</t>
  </si>
  <si>
    <t>68 0 03 00000</t>
  </si>
  <si>
    <t>Мероприятия, направленные на реализацию инициативных проектов</t>
  </si>
  <si>
    <t>68 0 03 S0010</t>
  </si>
  <si>
    <t>Прочие межбюджетные трансферты  общего характера</t>
  </si>
  <si>
    <t>99 0 00 72900</t>
  </si>
  <si>
    <t xml:space="preserve">ОХРАНА ОКРУЖАЮЩЕЙ СРЕДЫ </t>
  </si>
  <si>
    <t>0600</t>
  </si>
  <si>
    <t>Охрана объектов растительного и животного мира и среды их обитания</t>
  </si>
  <si>
    <t>0603</t>
  </si>
  <si>
    <t>Мероприятие «Реализация плана природоохранных мероприятий»</t>
  </si>
  <si>
    <t>68 0 02 00000</t>
  </si>
  <si>
    <t>Расходы на реализацию плана природоохранных мероприятий</t>
  </si>
  <si>
    <t>68 0 02 79827</t>
  </si>
  <si>
    <t>ОБРАЗОВАНИЕ</t>
  </si>
  <si>
    <t>0700</t>
  </si>
  <si>
    <t xml:space="preserve">Молодежная политика  </t>
  </si>
  <si>
    <t>0707</t>
  </si>
  <si>
    <t>Муниципальная программа "Поддержка социально-ориентированных некоммерческих организаций на территории Казанского муниципального района на 2025-2027 годы"</t>
  </si>
  <si>
    <t>69 0 00 00000</t>
  </si>
  <si>
    <t>Мероприятие "Обеспечение  активного участия СОНКО в решении актуальных вопросов социально-экономического развития Казанского района"</t>
  </si>
  <si>
    <t>69 0 01 00000</t>
  </si>
  <si>
    <t>Реализация мероприятий социально ориентированными некоммерческими организациями</t>
  </si>
  <si>
    <t>69 0 01 79000</t>
  </si>
  <si>
    <t>Предоставление субсидий бюджетным, автономным учреждениям и иным некоммерческим организациям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</si>
  <si>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 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</si>
  <si>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</si>
  <si>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</si>
  <si>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</si>
  <si>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</si>
  <si>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</si>
  <si>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</si>
  <si>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</si>
  <si>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</si>
  <si>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Мероприятие «Выплата пенсий за выслугу лет муниципальным служащим»</t>
  </si>
  <si>
    <t>56 0 10 00000</t>
  </si>
  <si>
    <t xml:space="preserve">Доплаты к пенсиям муниципальных  служащих </t>
  </si>
  <si>
    <t>56 0 10 72700</t>
  </si>
  <si>
    <t>Публичные нормативные социальные выплаты гражданам</t>
  </si>
  <si>
    <t>Социальное обслуживание населения</t>
  </si>
  <si>
    <t>1002</t>
  </si>
  <si>
    <t>Муниципальная программа «Основные направления развития социального обслуживания населения Казанского района на 2025-2027 годы»</t>
  </si>
  <si>
    <t>58 0 00 00000</t>
  </si>
  <si>
    <t>Мероприятие «Обеспечение оказания социальных услуг в рамках государственного стандарта социального обслуживания населения»</t>
  </si>
  <si>
    <t>58 0 01 00000</t>
  </si>
  <si>
    <t xml:space="preserve">Организация социального обслуживания </t>
  </si>
  <si>
    <t>58 0 01 0Л260</t>
  </si>
  <si>
    <t>Субсидии автономным учреждениям</t>
  </si>
  <si>
    <t>Социальное обеспечение населения</t>
  </si>
  <si>
    <t>1003</t>
  </si>
  <si>
    <t>Мероприятие "Оказание материальной помощи малообеспеченной категории населения"</t>
  </si>
  <si>
    <t xml:space="preserve"> 56 0 02 00000</t>
  </si>
  <si>
    <t>Оказание материальной помощи малообеспеченной категории  населения</t>
  </si>
  <si>
    <t>56 0 02 73800</t>
  </si>
  <si>
    <t>Социальные выплаты гражданам, кроме публичных нормативных социальных выплат</t>
  </si>
  <si>
    <t>Мероприятие «Обеспечение предоставления мер социальной поддержки гражданам, имеющим право на их получение в соответствии с действующим законодательством»</t>
  </si>
  <si>
    <t>58 0 03 00000</t>
  </si>
  <si>
    <t>Предоставление гражданам субсидий на оплату жилого помещения и коммунальных услуг</t>
  </si>
  <si>
    <t>58 0 03 0Л270</t>
  </si>
  <si>
    <t xml:space="preserve"> 59 0 01 00000</t>
  </si>
  <si>
    <t>Обеспечение социальной поддержки отдельных категорий граждан в отношении проезда на пассажирском транспорте общего пользования</t>
  </si>
  <si>
    <t>59 0 01 0Ж550</t>
  </si>
  <si>
    <t>Мероприятие «Повышение качества предоставляемых услуг по газоснабжению»</t>
  </si>
  <si>
    <t>66 1 03 00000</t>
  </si>
  <si>
    <t>Предоставление социальной поддержки отдельным категориям граждан в отношении газификации жилых домов (квартир)</t>
  </si>
  <si>
    <t>66  1 03 0А040</t>
  </si>
  <si>
    <t>Мероприятие «Повышение качества предоставляемых услуг по электроснабжению»</t>
  </si>
  <si>
    <t>66 1 04 00000</t>
  </si>
  <si>
    <t>Предоставление социальной поддержки многодетным семьям  в виде возмещения расходов на оплату подключения (технологического присоединения) к электрическим сетям земельных участков в населенных пунктах Тюменской области</t>
  </si>
  <si>
    <t>66  1 04 0А060</t>
  </si>
  <si>
    <t>Охрана семьи и детства</t>
  </si>
  <si>
    <t>1004</t>
  </si>
  <si>
    <t>Мероприятие «Обеспечение жильем и земельными участками отдельных категорий граждан»</t>
  </si>
  <si>
    <t>64 0 02 00000</t>
  </si>
  <si>
    <t>Реализация мероприятий по обеспечению жильем молодых семей</t>
  </si>
  <si>
    <t>64 0 02 L4970</t>
  </si>
  <si>
    <t xml:space="preserve">1004 </t>
  </si>
  <si>
    <t>Другие вопросы в области социальной политики</t>
  </si>
  <si>
    <t>1006</t>
  </si>
  <si>
    <t>Муниципальная программа «Основные направления осуществления управленческой деятельности в Казанском муниципальном районе на 2025-2027 годы»</t>
  </si>
  <si>
    <t>Мероприятие «Создание и организация деятельности комиссий по делам  несовершеннолетних и защите их прав»</t>
  </si>
  <si>
    <t>56 0 04 00000</t>
  </si>
  <si>
    <t>Создание и организация деятельности комиссий по делам  несовершеннолетних и защите их прав</t>
  </si>
  <si>
    <t>56 0 04 19050</t>
  </si>
  <si>
    <t>ФИЗИЧЕСКАЯ КУЛЬТУРА И СПОРТ</t>
  </si>
  <si>
    <t>1100</t>
  </si>
  <si>
    <t>Массовый спорт</t>
  </si>
  <si>
    <t>1102</t>
  </si>
  <si>
    <t xml:space="preserve">МЕЖБЮДЖЕТНЫЕ ТРАНСФЕРТЫ ОБЩЕГО ХАРАКТЕРА БЮДЖЕТАМ  БЮДЖЕТНОЙ СИСТЕМЫ РОССИЙСКОЙ ФЕДЕРАЦИИ 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</si>
  <si>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</si>
  <si>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</si>
  <si>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</si>
  <si>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Дотации на выравнивание бюджетной обеспеченности поселений</t>
  </si>
  <si>
    <t>99 0 00 72800</t>
  </si>
  <si>
    <t>Дотации</t>
  </si>
  <si>
    <t>Прочие межбюджетные трансферты общего характера</t>
  </si>
  <si>
    <t>1403</t>
  </si>
  <si>
    <t xml:space="preserve">Условно утвержденные расходы </t>
  </si>
  <si>
    <t>9900</t>
  </si>
  <si>
    <t>Условно утвержденные расходы</t>
  </si>
  <si>
    <t>9999</t>
  </si>
  <si>
    <t>99 0 00 99990</t>
  </si>
  <si>
    <t>ОТДЕЛ ОБРАЗОВАНИЯ АДМИНИСТРАЦИИ КАЗАНСКОГО МУНИЦИПАЛЬНОГО РАЙОНА</t>
  </si>
  <si>
    <t>294</t>
  </si>
  <si>
    <t>Дошкольное образование</t>
  </si>
  <si>
    <t>0701</t>
  </si>
  <si>
    <t>Муниципальная программа «Основные направления развития образования Казанского района на 2025-2027 годы»</t>
  </si>
  <si>
    <t>63 0 00 00000</t>
  </si>
  <si>
    <t>Подпрограмма «Основные направления развития дошкольного образования»</t>
  </si>
  <si>
    <t>63 1 00 00000</t>
  </si>
  <si>
    <t>Мероприятие «Повышение доступности услуг по присмотру и уходу за детьми дошкольного возраста и дошкольной образовательной услуги»</t>
  </si>
  <si>
    <t>63 1 01 00000</t>
  </si>
  <si>
    <t xml:space="preserve">Возмещение расходов по созданию условий для осуществления присмотра  и ухода за детьми, содержания детей  в финансируемых из местного бюджета организациях, реализующих образовательную программу дошкольного образования </t>
  </si>
  <si>
    <t>63 1 01 71969</t>
  </si>
  <si>
    <t>Мероприятие «Развитие гибкой многофункциональной сети дошкольных организаций, предоставляющих дошкольное образование с учетом  демографической ситуации»</t>
  </si>
  <si>
    <t>63 1 02 00000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</si>
  <si>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</si>
  <si>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>63 1 02 0М700</t>
  </si>
  <si>
    <t xml:space="preserve">Обеспечение деятельности автономных учреждений дошкольного образования </t>
  </si>
  <si>
    <t>63 1 02 71500</t>
  </si>
  <si>
    <t>Общее образование</t>
  </si>
  <si>
    <t>0702</t>
  </si>
  <si>
    <t>Подпрограмма «Основные направления развития общего образования»</t>
  </si>
  <si>
    <t>63 2 00 00000</t>
  </si>
  <si>
    <t>Мероприятие «Реализация прав детей на получение общедоступного и качественного общего образования на основе модернизации образовательной практики в соответствии с федеральными государственными требованиями и образовательными стандартами»</t>
  </si>
  <si>
    <t>63 2 01 00000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</si>
  <si>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образовательных организациях, а также в иных организациях, не являющихся муниципальными или частными</t>
  </si>
  <si>
    <t>63 2 01 0М730</t>
  </si>
  <si>
    <t xml:space="preserve">Обеспечение деятельности  автономных общеобразовательных учреждений </t>
  </si>
  <si>
    <t>63 2 01 71600</t>
  </si>
  <si>
    <t>Мероприятие «Сохранение и укрепление здоровья учащихся»</t>
  </si>
  <si>
    <t>63 2 03 00000</t>
  </si>
  <si>
    <t xml:space="preserve">Финансовое обеспечение  мероприятий по организации питания обучающихся  в муниципальных образовательных организациях  </t>
  </si>
  <si>
    <t>63 2 03 71968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</si>
  <si>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</si>
  <si>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63 2 03 L3040</t>
  </si>
  <si>
    <t>Другие вопросы в области образования</t>
  </si>
  <si>
    <t>0709</t>
  </si>
  <si>
    <t>Мероприятие «Создание условий для обучения детей с ограниченными возможностями здоровья»</t>
  </si>
  <si>
    <t>63 2 04 00000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</si>
  <si>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</si>
  <si>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63 2 04 0М780</t>
  </si>
  <si>
    <t>Расходы на выплаты персоналу казенных учреждений</t>
  </si>
  <si>
    <t>Региональный  проект «Педагоги и наставники» в рамках реализации национального проекта «Молодежь и дети»</t>
  </si>
  <si>
    <t>63 2 Ю6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</si>
  <si>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</si>
  <si>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63 2 Ю6 51790</t>
  </si>
  <si>
    <t>Подпрограмма «Организация отдыха и оздоровления детей в каникулярное время»</t>
  </si>
  <si>
    <t>63 3 00 00000</t>
  </si>
  <si>
    <t>Мероприятие «Обеспечение равных прав детей на организованный досуг, отдых и оздоровление»</t>
  </si>
  <si>
    <t>63 3 01 00000</t>
  </si>
  <si>
    <t>Оздоровление детей в каникулярное время</t>
  </si>
  <si>
    <t>63 3 01 71967</t>
  </si>
  <si>
    <t>Подпрограмма «Организация деятельности методического кабинета и централизованной бухгалтерии»</t>
  </si>
  <si>
    <t>63 4 00 00000</t>
  </si>
  <si>
    <t>Мероприятие «Обеспечение качественной организации и ведения бухгалтерского учета и отчетности, планирования и контроля за правильным и целевым расходованием бюджетных  и внебюджетных средств, финансовых ресурсов, составления и предоставления бухгалтерской отчетности главному распорядителю средств»</t>
  </si>
  <si>
    <t>63 4 01 00000</t>
  </si>
  <si>
    <t>Обеспечение деятельности  подведомственных учреждений в сфере образования</t>
  </si>
  <si>
    <t>63 4 01 72100</t>
  </si>
  <si>
    <r>
      <rPr>
        <i/>
        <sz val="11"/>
        <color rgb="FF000000"/>
        <rFont val="Times New Roman"/>
        <family val="1"/>
        <charset val="204"/>
      </rPr>
      <t>Подпрограмма «Финансовое обеспечение предоставления мер социальной  поддержки в сфере образования</t>
    </r>
    <r>
      <rPr>
        <sz val="11"/>
        <color rgb="FF000000"/>
        <rFont val="Times New Roman"/>
        <family val="1"/>
        <charset val="204"/>
      </rPr>
      <t>»</t>
    </r>
  </si>
  <si>
    <t>63 5 00 00000</t>
  </si>
  <si>
    <t>Мероприятие «Выплата компенсации родительской платы за присмотр и уход  за детьми в организациях, осуществляющих образовательную  деятельность по реализации образовательных программ дошкольного образования»</t>
  </si>
  <si>
    <t>63 5 01 00000</t>
  </si>
  <si>
    <t>Социальная поддержка семей, имеющих детей, в отношении компенсации родительской платы за присмотр и уход за детьми в организациях, осуществляющих образовательную деятельность по реализации образовательных программ дошкольного образования</t>
  </si>
  <si>
    <t>63 5 01 0М790</t>
  </si>
  <si>
    <t>ОТДЕЛ ПО КУЛЬТУРЕ, СПОРТУ И МОЛОДЕЖНОЙ ПОЛИТИКЕ АДМИНИСТРАЦИИ КАЗАНСКОГО МУНИЦИПАЛЬНОГО РАЙОНА</t>
  </si>
  <si>
    <t>295</t>
  </si>
  <si>
    <t>Дополнительное образование детей</t>
  </si>
  <si>
    <t>0703</t>
  </si>
  <si>
    <t>Муниципальная программа «Основные направления развития культуры в Казанском муниципальном  районе на 2025-2027 годы»</t>
  </si>
  <si>
    <t>52 0 00 00000</t>
  </si>
  <si>
    <t>Мероприятие «Организация предоставления дополнительного образования  в сфере культуры и искусства»</t>
  </si>
  <si>
    <t>52 0 04 00000</t>
  </si>
  <si>
    <t xml:space="preserve">Обеспечение деятельности  автономных учреждений дополнительного музыкального образования  </t>
  </si>
  <si>
    <t>52 0 04 71700</t>
  </si>
  <si>
    <t>Муниципальная программа «Основные направления развития молодёжной политики в Казанском муниципальном районе на 2025-2027 годы»</t>
  </si>
  <si>
    <t>53 0 00 00000</t>
  </si>
  <si>
    <t>Мероприятие «Организация предоставления дополнительного образования в  Казанском районе»</t>
  </si>
  <si>
    <t>53 0 02 00000</t>
  </si>
  <si>
    <t xml:space="preserve">Обеспечение деятельности автономных  учреждений  дополнительного образования  </t>
  </si>
  <si>
    <t>53 0 02 71800</t>
  </si>
  <si>
    <t>Реализация системы персонифицированного финансирования дополнительного образования</t>
  </si>
  <si>
    <t>53 0 02 72600</t>
  </si>
  <si>
    <t>Мероприятие «Организация предоставления оздоровительных услуг населению в Казанском районе»</t>
  </si>
  <si>
    <t>53 0 03 00000</t>
  </si>
  <si>
    <t xml:space="preserve">Обеспечение деятельности автономных учреждений дополнительного образования  </t>
  </si>
  <si>
    <t>53 0 03 71800</t>
  </si>
  <si>
    <t>Мероприятие «Создание условий и вовлечение молодежи в социальную практику»</t>
  </si>
  <si>
    <t>53 0 01 00000</t>
  </si>
  <si>
    <t xml:space="preserve">Мероприятия по работе с детьми и молодежью  </t>
  </si>
  <si>
    <t>53 0 01 72000</t>
  </si>
  <si>
    <t>Мероприятие «Организация летнего отдыха и занятости несовершеннолетних граждан»</t>
  </si>
  <si>
    <t>52 0 05 00000</t>
  </si>
  <si>
    <t>52 0 05 71967</t>
  </si>
  <si>
    <t>53 0 04 00000</t>
  </si>
  <si>
    <t>53 0 04 71967</t>
  </si>
  <si>
    <t>Муниципальная программа «Основные направления развития физической культуры и спорта в Казанском муниципальном районе на 2025-2027 годы»</t>
  </si>
  <si>
    <t>55 0 00 00000</t>
  </si>
  <si>
    <t>Мероприятие «Организация летнего  отдыха и занятости несовершеннолетних граждан»</t>
  </si>
  <si>
    <t>55 0 04 00000</t>
  </si>
  <si>
    <t>55 0 04 71967</t>
  </si>
  <si>
    <t>Мероприятие «Развитие библиотечного дела с учетом многофункциональности и специализации в культурно-просветительской работе с населением"</t>
  </si>
  <si>
    <t>52 0 02 00000</t>
  </si>
  <si>
    <t xml:space="preserve">Обеспечение деятельности автономных учреждений культуры </t>
  </si>
  <si>
    <t>52 0 02 72200</t>
  </si>
  <si>
    <t>Мероприятие «Сохранение  и развитие традиционной народной культуры, народного самодеятельного  творчества, совершенствование музейной деятельности, сохранение народных художественных промыслов и ремесел с применением традиционных и инновационных форм работы"</t>
  </si>
  <si>
    <t>52 0 03 00000</t>
  </si>
  <si>
    <t>52 0 03 72200</t>
  </si>
  <si>
    <t>Другие вопросы в области культуры, кинематографии</t>
  </si>
  <si>
    <t>0804</t>
  </si>
  <si>
    <t>Мероприятие «Обеспечение жителей услугами организаций культуры"</t>
  </si>
  <si>
    <t>52 0 01 00000</t>
  </si>
  <si>
    <t xml:space="preserve">Обеспечение деятельности подведомственных учреждений   в сфере культуры </t>
  </si>
  <si>
    <t>52 0 01 72300</t>
  </si>
  <si>
    <t>Муниципальная программа «Основные направления деятельности по реализации государственной политики в сферах национальных, государственно-конфессиональных, общественно-политических отношений и профилактике экстремистских проявлений в Казанском  муниципальном районе на 2025-2027 годы»</t>
  </si>
  <si>
    <t>60 0 00 00000</t>
  </si>
  <si>
    <t>Мероприятие «Укрепление единства российской нации,обеспечение межнационального согласия, профилактика проявлений этнического экстремизма"</t>
  </si>
  <si>
    <t>60 0 01 00000</t>
  </si>
  <si>
    <t xml:space="preserve">Мероприятия, направленные на укрепление межнационального согласия </t>
  </si>
  <si>
    <t>60 0 01 72350</t>
  </si>
  <si>
    <t xml:space="preserve">Физическая культура </t>
  </si>
  <si>
    <t>1101</t>
  </si>
  <si>
    <t>Мероприятие «Создание условий для подготовки спортивного резерва»</t>
  </si>
  <si>
    <t>55 0 03 00000</t>
  </si>
  <si>
    <t xml:space="preserve">Обеспечение  деятельности  автономных  учреждений физической культуры и спорта  </t>
  </si>
  <si>
    <t>55 0 03 72400</t>
  </si>
  <si>
    <t>55 0 03 72600</t>
  </si>
  <si>
    <t>Мероприятие «Содействие развитию массового спорта и общественного физкультурно-оздоровительного движения, привлечение населения к систематическим занятиям физической  культурой и спортом, активизация активного отдыха и туризма»</t>
  </si>
  <si>
    <t>55 0 01 00000</t>
  </si>
  <si>
    <t>55 0 01 72400</t>
  </si>
  <si>
    <t xml:space="preserve">Спорт высших достижений </t>
  </si>
  <si>
    <t>1103</t>
  </si>
  <si>
    <t>Мероприятие "Организация  и обеспечение специализированной подготовки спортсменов"</t>
  </si>
  <si>
    <t>55 0 02 00000</t>
  </si>
  <si>
    <t>55 0 02 72400</t>
  </si>
  <si>
    <t>Итого расходов</t>
  </si>
  <si>
    <t>от 21.05.2025 № 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</si>
</sst>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i/>
      <sz val="12"/>
      <color rgb="FF110F0F"/>
      <name val="Times New Roman"/>
      <family val="1"/>
      <charset val="1"/>
    </font>
    <font>
      <sz val="11"/>
      <color rgb="FFC9211E"/>
      <name val="Calibri"/>
      <family val="2"/>
      <charset val="204"/>
    </font>
    <font>
      <b/>
      <sz val="11"/>
      <color rgb="FF110F0F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rgb="FF110F0F"/>
      <name val="Times New Roman"/>
      <family val="1"/>
      <charset val="204"/>
    </font>
    <font>
      <i/>
      <sz val="11"/>
      <name val="Times New Roman"/>
      <family val="1"/>
      <charset val="1"/>
    </font>
    <font>
      <i/>
      <sz val="11"/>
      <color rgb="FF000000"/>
      <name val="Times New Roman"/>
      <family val="1"/>
      <charset val="204"/>
    </font>
    <font>
      <i/>
      <sz val="11"/>
      <color rgb="FF110F0F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110F0F"/>
      <name val="Times New Roman"/>
      <family val="1"/>
      <charset val="204"/>
    </font>
    <font>
      <b/>
      <i/>
      <sz val="11"/>
      <name val="Times New Roman"/>
      <family val="1"/>
      <charset val="1"/>
    </font>
    <font>
      <i/>
      <sz val="11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110F0F"/>
      <name val="Times New Roman"/>
      <family val="1"/>
      <charset val="1"/>
    </font>
    <font>
      <sz val="11"/>
      <color rgb="FF110F0F"/>
      <name val="Times New Roman"/>
      <family val="1"/>
      <charset val="1"/>
    </font>
    <font>
      <i/>
      <sz val="11"/>
      <color rgb="FF000000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  <font>
      <i/>
      <u/>
      <sz val="11"/>
      <color rgb="FF000000"/>
      <name val="Times New Roman"/>
      <family val="1"/>
      <charset val="204"/>
    </font>
    <font>
      <sz val="11"/>
      <color rgb="FFC9211E"/>
      <name val="Times New Roman"/>
      <family val="1"/>
      <charset val="204"/>
    </font>
    <font>
      <b/>
      <i/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/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vertical="top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justify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49" fontId="17" fillId="0" borderId="1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vertical="center"/>
    </xf>
    <xf numFmtId="0" fontId="18" fillId="0" borderId="0" xfId="0" applyFont="1" applyAlignment="1" applyProtection="1"/>
    <xf numFmtId="49" fontId="17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49" fontId="19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/>
    <xf numFmtId="0" fontId="15" fillId="0" borderId="1" xfId="0" applyFont="1" applyBorder="1" applyAlignment="1" applyProtection="1">
      <alignment horizontal="center" vertical="center"/>
    </xf>
    <xf numFmtId="0" fontId="22" fillId="0" borderId="0" xfId="0" applyFont="1" applyAlignment="1" applyProtection="1"/>
    <xf numFmtId="49" fontId="15" fillId="0" borderId="1" xfId="0" applyNumberFormat="1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justify" vertical="top" wrapText="1"/>
    </xf>
    <xf numFmtId="0" fontId="16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/>
    <xf numFmtId="0" fontId="12" fillId="0" borderId="2" xfId="0" applyFont="1" applyBorder="1" applyAlignment="1" applyProtection="1">
      <alignment vertical="top" wrapText="1"/>
    </xf>
    <xf numFmtId="49" fontId="6" fillId="0" borderId="1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15" fillId="0" borderId="1" xfId="0" applyFont="1" applyBorder="1" applyAlignment="1" applyProtection="1"/>
    <xf numFmtId="49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wrapText="1"/>
    </xf>
    <xf numFmtId="0" fontId="14" fillId="0" borderId="1" xfId="0" applyFont="1" applyBorder="1" applyAlignment="1" applyProtection="1">
      <alignment horizontal="justify" vertical="top" wrapText="1"/>
    </xf>
    <xf numFmtId="0" fontId="1" fillId="0" borderId="3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wrapText="1"/>
    </xf>
    <xf numFmtId="0" fontId="1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center" wrapText="1"/>
    </xf>
    <xf numFmtId="3" fontId="15" fillId="0" borderId="1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justify" vertical="center"/>
    </xf>
    <xf numFmtId="0" fontId="24" fillId="0" borderId="1" xfId="0" applyFont="1" applyBorder="1" applyAlignment="1" applyProtection="1">
      <alignment vertical="center"/>
    </xf>
    <xf numFmtId="49" fontId="25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/>
    <xf numFmtId="0" fontId="15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justify" vertical="top" wrapText="1"/>
    </xf>
    <xf numFmtId="0" fontId="4" fillId="0" borderId="1" xfId="0" applyFont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justify" vertical="center"/>
    </xf>
    <xf numFmtId="49" fontId="15" fillId="0" borderId="1" xfId="0" applyNumberFormat="1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15" fillId="0" borderId="1" xfId="0" applyFont="1" applyBorder="1" applyAlignment="1" applyProtection="1">
      <alignment horizontal="justify"/>
    </xf>
    <xf numFmtId="0" fontId="6" fillId="0" borderId="1" xfId="0" applyFont="1" applyBorder="1" applyAlignment="1" applyProtection="1">
      <alignment wrapText="1"/>
    </xf>
    <xf numFmtId="0" fontId="16" fillId="0" borderId="1" xfId="0" applyFont="1" applyBorder="1" applyAlignment="1" applyProtection="1">
      <alignment vertical="center" wrapText="1"/>
    </xf>
    <xf numFmtId="49" fontId="26" fillId="0" borderId="1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vertical="center" wrapText="1"/>
    </xf>
    <xf numFmtId="49" fontId="27" fillId="0" borderId="1" xfId="0" applyNumberFormat="1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justify"/>
    </xf>
    <xf numFmtId="0" fontId="23" fillId="0" borderId="1" xfId="0" applyFont="1" applyBorder="1" applyAlignment="1" applyProtection="1">
      <alignment vertical="center"/>
    </xf>
    <xf numFmtId="0" fontId="29" fillId="0" borderId="0" xfId="0" applyFont="1" applyAlignment="1" applyProtection="1">
      <alignment wrapText="1"/>
    </xf>
    <xf numFmtId="0" fontId="11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left" wrapText="1"/>
    </xf>
    <xf numFmtId="0" fontId="4" fillId="0" borderId="0" xfId="0" applyFont="1" applyAlignment="1" applyProtection="1"/>
    <xf numFmtId="0" fontId="30" fillId="0" borderId="3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justify" vertical="center"/>
    </xf>
    <xf numFmtId="0" fontId="1" fillId="0" borderId="1" xfId="0" applyFont="1" applyBorder="1" applyAlignment="1" applyProtection="1">
      <alignment horizontal="justify" vertical="center" wrapText="1"/>
    </xf>
    <xf numFmtId="0" fontId="31" fillId="0" borderId="0" xfId="0" applyFont="1" applyAlignment="1" applyProtection="1"/>
    <xf numFmtId="0" fontId="30" fillId="0" borderId="0" xfId="0" applyFont="1" applyAlignment="1" applyProtection="1"/>
    <xf numFmtId="0" fontId="3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1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/>
    <xf numFmtId="49" fontId="25" fillId="0" borderId="3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/>
    <xf numFmtId="49" fontId="15" fillId="0" borderId="3" xfId="0" applyNumberFormat="1" applyFont="1" applyBorder="1" applyAlignment="1" applyProtection="1">
      <alignment horizontal="center" vertical="center" wrapText="1"/>
    </xf>
    <xf numFmtId="49" fontId="15" fillId="0" borderId="3" xfId="0" applyNumberFormat="1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" fillId="0" borderId="4" xfId="0" applyFont="1" applyBorder="1" applyAlignment="1" applyProtection="1"/>
    <xf numFmtId="49" fontId="19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49" fontId="1" fillId="0" borderId="5" xfId="0" applyNumberFormat="1" applyFont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horizontal="left" wrapText="1"/>
    </xf>
    <xf numFmtId="0" fontId="28" fillId="0" borderId="3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horizontal="left" vertical="center" wrapText="1"/>
    </xf>
    <xf numFmtId="0" fontId="34" fillId="0" borderId="3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/>
    <xf numFmtId="0" fontId="30" fillId="0" borderId="1" xfId="0" applyFont="1" applyBorder="1" applyAlignment="1" applyProtection="1"/>
    <xf numFmtId="0" fontId="7" fillId="0" borderId="1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0F0F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4"/>
  <sheetViews>
    <sheetView tabSelected="1" zoomScaleNormal="100" workbookViewId="0">
      <selection activeCell="B7" sqref="B7:P7"/>
    </sheetView>
  </sheetViews>
  <sheetFormatPr defaultColWidth="9" defaultRowHeight="15" x14ac:dyDescent="0.25"/>
  <cols>
    <col min="1" max="1" width="2.140625" style="3" customWidth="1"/>
    <col min="2" max="2" width="69.85546875" style="3" customWidth="1"/>
    <col min="3" max="3" width="15.7109375" style="3" customWidth="1"/>
    <col min="4" max="4" width="12.5703125" style="4" customWidth="1"/>
    <col min="5" max="5" width="15.42578125" style="5" customWidth="1"/>
    <col min="6" max="6" width="10.140625" style="5" customWidth="1"/>
    <col min="7" max="7" width="11.85546875" style="5" customWidth="1"/>
    <col min="8" max="8" width="13.42578125" style="5" customWidth="1"/>
    <col min="9" max="9" width="12.5703125" style="3" customWidth="1"/>
  </cols>
  <sheetData>
    <row r="1" spans="2:16" x14ac:dyDescent="0.25">
      <c r="D1" s="6"/>
    </row>
    <row r="2" spans="2:16" x14ac:dyDescent="0.25">
      <c r="D2" s="6"/>
      <c r="G2" s="7"/>
      <c r="H2" s="7" t="s">
        <v>0</v>
      </c>
      <c r="I2" s="7"/>
      <c r="J2" s="8"/>
      <c r="K2" s="8"/>
      <c r="L2" s="8"/>
      <c r="M2" s="8"/>
      <c r="N2" s="8"/>
      <c r="O2" s="8"/>
    </row>
    <row r="3" spans="2:16" x14ac:dyDescent="0.25">
      <c r="D3" s="6"/>
      <c r="G3" s="7"/>
      <c r="H3" s="7" t="s">
        <v>1</v>
      </c>
      <c r="I3" s="7"/>
      <c r="J3" s="8"/>
      <c r="K3" s="8"/>
      <c r="L3" s="8"/>
      <c r="M3" s="8"/>
      <c r="N3" s="8"/>
      <c r="O3" s="8"/>
    </row>
    <row r="4" spans="2:16" x14ac:dyDescent="0.25">
      <c r="D4" s="6"/>
      <c r="H4" s="2" t="s">
        <v>491</v>
      </c>
      <c r="I4" s="2"/>
      <c r="J4" s="2"/>
    </row>
    <row r="5" spans="2:16" ht="19.5" x14ac:dyDescent="0.35">
      <c r="B5" s="9"/>
      <c r="C5" s="9"/>
      <c r="D5" s="10"/>
      <c r="E5" s="11"/>
      <c r="F5" s="11"/>
      <c r="G5" s="11"/>
      <c r="H5" s="11"/>
    </row>
    <row r="6" spans="2:16" ht="19.5" x14ac:dyDescent="0.35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9.5" x14ac:dyDescent="0.35"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9.5" x14ac:dyDescent="0.35">
      <c r="B8" s="9" t="s">
        <v>4</v>
      </c>
      <c r="C8" s="9"/>
      <c r="D8" s="10"/>
      <c r="E8" s="11"/>
      <c r="F8" s="11"/>
      <c r="G8" s="11"/>
      <c r="H8" s="11"/>
      <c r="I8" s="11"/>
      <c r="J8" s="9"/>
      <c r="K8" s="9"/>
      <c r="L8" s="9"/>
      <c r="M8" s="9"/>
      <c r="N8" s="9"/>
      <c r="O8" s="9"/>
      <c r="P8" s="9"/>
    </row>
    <row r="9" spans="2:16" ht="19.5" x14ac:dyDescent="0.35">
      <c r="B9" s="9" t="s">
        <v>5</v>
      </c>
      <c r="C9" s="9"/>
      <c r="D9" s="10"/>
      <c r="E9" s="11"/>
      <c r="F9" s="11"/>
      <c r="G9" s="11"/>
      <c r="H9" s="11"/>
      <c r="I9" s="11"/>
      <c r="J9" s="9"/>
      <c r="K9" s="9"/>
      <c r="L9" s="9"/>
      <c r="M9" s="9"/>
      <c r="N9" s="9"/>
      <c r="O9" s="9"/>
      <c r="P9" s="9"/>
    </row>
    <row r="10" spans="2:16" x14ac:dyDescent="0.25">
      <c r="D10" s="6"/>
    </row>
    <row r="11" spans="2:16" x14ac:dyDescent="0.25">
      <c r="D11" s="6"/>
      <c r="G11" s="12" t="s">
        <v>6</v>
      </c>
      <c r="H11" s="12" t="s">
        <v>7</v>
      </c>
    </row>
    <row r="12" spans="2:16" ht="47.25" x14ac:dyDescent="0.25">
      <c r="B12" s="13" t="s">
        <v>8</v>
      </c>
      <c r="C12" s="14" t="s">
        <v>9</v>
      </c>
      <c r="D12" s="14" t="s">
        <v>10</v>
      </c>
      <c r="E12" s="14" t="s">
        <v>11</v>
      </c>
      <c r="F12" s="14" t="s">
        <v>12</v>
      </c>
      <c r="G12" s="14" t="s">
        <v>13</v>
      </c>
      <c r="H12" s="14" t="s">
        <v>13</v>
      </c>
    </row>
    <row r="13" spans="2:16" ht="15.75" x14ac:dyDescent="0.25">
      <c r="B13" s="15" t="s">
        <v>14</v>
      </c>
      <c r="C13" s="16" t="s">
        <v>15</v>
      </c>
      <c r="D13" s="5"/>
      <c r="E13" s="17"/>
      <c r="F13" s="18"/>
      <c r="G13" s="19">
        <f>SUM(G15+G101+G106+G150+G222+G263+G270+G277+G284+G337+G344+G353)</f>
        <v>432368</v>
      </c>
      <c r="H13" s="19">
        <f>SUM(H15+H101+H106+H150+H222+H263+H270+H277+H284+H337+H344+H353)</f>
        <v>440220</v>
      </c>
    </row>
    <row r="14" spans="2:16" x14ac:dyDescent="0.25">
      <c r="B14" s="20"/>
      <c r="C14" s="21"/>
      <c r="D14" s="22"/>
      <c r="E14" s="23"/>
      <c r="F14" s="22"/>
      <c r="G14" s="24"/>
      <c r="H14" s="24"/>
    </row>
    <row r="15" spans="2:16" x14ac:dyDescent="0.25">
      <c r="B15" s="25" t="s">
        <v>16</v>
      </c>
      <c r="C15" s="26" t="s">
        <v>15</v>
      </c>
      <c r="D15" s="27" t="s">
        <v>17</v>
      </c>
      <c r="E15" s="28"/>
      <c r="F15" s="28"/>
      <c r="G15" s="29">
        <f>G16+G22+G43+G47</f>
        <v>83471</v>
      </c>
      <c r="H15" s="29">
        <f>H16+H22+H43+H47</f>
        <v>84121</v>
      </c>
    </row>
    <row r="16" spans="2:16" s="8" customFormat="1" ht="30" x14ac:dyDescent="0.25">
      <c r="B16" s="30" t="s">
        <v>18</v>
      </c>
      <c r="C16" s="31" t="s">
        <v>15</v>
      </c>
      <c r="D16" s="32" t="s">
        <v>19</v>
      </c>
      <c r="E16" s="32"/>
      <c r="F16" s="32"/>
      <c r="G16" s="33">
        <f t="shared" ref="G16:H20" si="0">G17</f>
        <v>3291</v>
      </c>
      <c r="H16" s="33">
        <f t="shared" si="0"/>
        <v>3423</v>
      </c>
      <c r="I16" s="3"/>
    </row>
    <row r="17" spans="1:9" ht="45" x14ac:dyDescent="0.25">
      <c r="A17" s="8"/>
      <c r="B17" s="34" t="s">
        <v>20</v>
      </c>
      <c r="C17" s="35" t="s">
        <v>15</v>
      </c>
      <c r="D17" s="36" t="s">
        <v>19</v>
      </c>
      <c r="E17" s="36" t="s">
        <v>21</v>
      </c>
      <c r="F17" s="36"/>
      <c r="G17" s="37">
        <f t="shared" si="0"/>
        <v>3291</v>
      </c>
      <c r="H17" s="37">
        <f t="shared" si="0"/>
        <v>3423</v>
      </c>
    </row>
    <row r="18" spans="1:9" ht="30" x14ac:dyDescent="0.25">
      <c r="B18" s="34" t="s">
        <v>22</v>
      </c>
      <c r="C18" s="38" t="s">
        <v>15</v>
      </c>
      <c r="D18" s="36" t="s">
        <v>19</v>
      </c>
      <c r="E18" s="36" t="s">
        <v>23</v>
      </c>
      <c r="F18" s="39"/>
      <c r="G18" s="37">
        <f t="shared" si="0"/>
        <v>3291</v>
      </c>
      <c r="H18" s="37">
        <f t="shared" si="0"/>
        <v>3423</v>
      </c>
    </row>
    <row r="19" spans="1:9" s="40" customFormat="1" ht="48.75" customHeight="1" x14ac:dyDescent="0.25">
      <c r="B19" s="41" t="s">
        <v>24</v>
      </c>
      <c r="C19" s="35" t="s">
        <v>15</v>
      </c>
      <c r="D19" s="36" t="s">
        <v>19</v>
      </c>
      <c r="E19" s="36" t="s">
        <v>25</v>
      </c>
      <c r="F19" s="39"/>
      <c r="G19" s="37">
        <f t="shared" si="0"/>
        <v>3291</v>
      </c>
      <c r="H19" s="37">
        <f t="shared" si="0"/>
        <v>3423</v>
      </c>
      <c r="I19" s="3"/>
    </row>
    <row r="20" spans="1:9" ht="48.75" customHeight="1" x14ac:dyDescent="0.25">
      <c r="B20" s="42" t="s">
        <v>26</v>
      </c>
      <c r="C20" s="43" t="s">
        <v>15</v>
      </c>
      <c r="D20" s="44" t="s">
        <v>19</v>
      </c>
      <c r="E20" s="44" t="s">
        <v>25</v>
      </c>
      <c r="F20" s="44" t="s">
        <v>27</v>
      </c>
      <c r="G20" s="45">
        <f t="shared" si="0"/>
        <v>3291</v>
      </c>
      <c r="H20" s="45">
        <f t="shared" si="0"/>
        <v>3423</v>
      </c>
    </row>
    <row r="21" spans="1:9" ht="23.25" customHeight="1" x14ac:dyDescent="0.25">
      <c r="B21" s="42" t="s">
        <v>28</v>
      </c>
      <c r="C21" s="46" t="s">
        <v>15</v>
      </c>
      <c r="D21" s="44" t="s">
        <v>19</v>
      </c>
      <c r="E21" s="44" t="s">
        <v>25</v>
      </c>
      <c r="F21" s="44" t="s">
        <v>29</v>
      </c>
      <c r="G21" s="45">
        <v>3291</v>
      </c>
      <c r="H21" s="45">
        <v>3423</v>
      </c>
    </row>
    <row r="22" spans="1:9" ht="45" x14ac:dyDescent="0.25">
      <c r="B22" s="47" t="s">
        <v>30</v>
      </c>
      <c r="C22" s="31" t="s">
        <v>15</v>
      </c>
      <c r="D22" s="32" t="s">
        <v>31</v>
      </c>
      <c r="E22" s="32"/>
      <c r="F22" s="32"/>
      <c r="G22" s="48">
        <f>G23</f>
        <v>69516</v>
      </c>
      <c r="H22" s="48">
        <f>H23</f>
        <v>71812</v>
      </c>
    </row>
    <row r="23" spans="1:9" ht="45" x14ac:dyDescent="0.25">
      <c r="B23" s="34" t="s">
        <v>20</v>
      </c>
      <c r="C23" s="35" t="s">
        <v>15</v>
      </c>
      <c r="D23" s="36" t="s">
        <v>31</v>
      </c>
      <c r="E23" s="36" t="s">
        <v>21</v>
      </c>
      <c r="F23" s="49"/>
      <c r="G23" s="50">
        <f>G24+G33+G39</f>
        <v>69516</v>
      </c>
      <c r="H23" s="50">
        <f>H24+H33+H39</f>
        <v>71812</v>
      </c>
    </row>
    <row r="24" spans="1:9" ht="30" x14ac:dyDescent="0.25">
      <c r="B24" s="34" t="s">
        <v>22</v>
      </c>
      <c r="C24" s="38" t="s">
        <v>15</v>
      </c>
      <c r="D24" s="36" t="s">
        <v>31</v>
      </c>
      <c r="E24" s="36" t="s">
        <v>23</v>
      </c>
      <c r="F24" s="39"/>
      <c r="G24" s="50">
        <f>G25+G30</f>
        <v>68633</v>
      </c>
      <c r="H24" s="50">
        <f>H25+H30</f>
        <v>70898</v>
      </c>
    </row>
    <row r="25" spans="1:9" s="51" customFormat="1" x14ac:dyDescent="0.25">
      <c r="B25" s="34" t="s">
        <v>32</v>
      </c>
      <c r="C25" s="35" t="s">
        <v>15</v>
      </c>
      <c r="D25" s="52" t="s">
        <v>31</v>
      </c>
      <c r="E25" s="52" t="s">
        <v>33</v>
      </c>
      <c r="F25" s="49"/>
      <c r="G25" s="53">
        <f>G26+G28</f>
        <v>65689</v>
      </c>
      <c r="H25" s="53">
        <f>H26+H28</f>
        <v>67838</v>
      </c>
      <c r="I25" s="3"/>
    </row>
    <row r="26" spans="1:9" ht="60" x14ac:dyDescent="0.25">
      <c r="B26" s="42" t="s">
        <v>26</v>
      </c>
      <c r="C26" s="43" t="s">
        <v>15</v>
      </c>
      <c r="D26" s="44" t="s">
        <v>31</v>
      </c>
      <c r="E26" s="44" t="s">
        <v>33</v>
      </c>
      <c r="F26" s="44" t="s">
        <v>27</v>
      </c>
      <c r="G26" s="54">
        <f>G27</f>
        <v>54174</v>
      </c>
      <c r="H26" s="54">
        <f>H27</f>
        <v>55681</v>
      </c>
    </row>
    <row r="27" spans="1:9" ht="30" x14ac:dyDescent="0.25">
      <c r="B27" s="42" t="s">
        <v>28</v>
      </c>
      <c r="C27" s="46" t="s">
        <v>15</v>
      </c>
      <c r="D27" s="44" t="s">
        <v>31</v>
      </c>
      <c r="E27" s="44" t="s">
        <v>33</v>
      </c>
      <c r="F27" s="44" t="s">
        <v>29</v>
      </c>
      <c r="G27" s="54">
        <v>54174</v>
      </c>
      <c r="H27" s="54">
        <v>55681</v>
      </c>
    </row>
    <row r="28" spans="1:9" ht="30" x14ac:dyDescent="0.25">
      <c r="B28" s="42" t="s">
        <v>34</v>
      </c>
      <c r="C28" s="43" t="s">
        <v>15</v>
      </c>
      <c r="D28" s="44" t="s">
        <v>31</v>
      </c>
      <c r="E28" s="44" t="s">
        <v>33</v>
      </c>
      <c r="F28" s="54">
        <v>200</v>
      </c>
      <c r="G28" s="54">
        <f>G29</f>
        <v>11515</v>
      </c>
      <c r="H28" s="54">
        <f>H29</f>
        <v>12157</v>
      </c>
    </row>
    <row r="29" spans="1:9" ht="30" x14ac:dyDescent="0.25">
      <c r="B29" s="42" t="s">
        <v>35</v>
      </c>
      <c r="C29" s="46" t="s">
        <v>15</v>
      </c>
      <c r="D29" s="44" t="s">
        <v>31</v>
      </c>
      <c r="E29" s="44" t="s">
        <v>33</v>
      </c>
      <c r="F29" s="54">
        <v>240</v>
      </c>
      <c r="G29" s="54">
        <v>11515</v>
      </c>
      <c r="H29" s="54">
        <v>12157</v>
      </c>
    </row>
    <row r="30" spans="1:9" x14ac:dyDescent="0.25">
      <c r="B30" s="55" t="s">
        <v>36</v>
      </c>
      <c r="C30" s="38" t="s">
        <v>15</v>
      </c>
      <c r="D30" s="52" t="s">
        <v>31</v>
      </c>
      <c r="E30" s="52" t="s">
        <v>37</v>
      </c>
      <c r="F30" s="49"/>
      <c r="G30" s="56">
        <f>G31</f>
        <v>2944</v>
      </c>
      <c r="H30" s="56">
        <f>H31</f>
        <v>3060</v>
      </c>
    </row>
    <row r="31" spans="1:9" ht="60" x14ac:dyDescent="0.25">
      <c r="B31" s="42" t="s">
        <v>26</v>
      </c>
      <c r="C31" s="46" t="s">
        <v>15</v>
      </c>
      <c r="D31" s="44" t="s">
        <v>31</v>
      </c>
      <c r="E31" s="44" t="s">
        <v>37</v>
      </c>
      <c r="F31" s="44" t="s">
        <v>27</v>
      </c>
      <c r="G31" s="45">
        <f>G32</f>
        <v>2944</v>
      </c>
      <c r="H31" s="45">
        <f>H32</f>
        <v>3060</v>
      </c>
    </row>
    <row r="32" spans="1:9" ht="30" x14ac:dyDescent="0.25">
      <c r="B32" s="42" t="s">
        <v>28</v>
      </c>
      <c r="C32" s="43" t="s">
        <v>15</v>
      </c>
      <c r="D32" s="44" t="s">
        <v>31</v>
      </c>
      <c r="E32" s="44" t="s">
        <v>37</v>
      </c>
      <c r="F32" s="44" t="s">
        <v>29</v>
      </c>
      <c r="G32" s="45">
        <v>2944</v>
      </c>
      <c r="H32" s="45">
        <v>3060</v>
      </c>
    </row>
    <row r="33" spans="2:8" ht="30" x14ac:dyDescent="0.25">
      <c r="B33" s="34" t="s">
        <v>38</v>
      </c>
      <c r="C33" s="35" t="s">
        <v>15</v>
      </c>
      <c r="D33" s="36" t="s">
        <v>31</v>
      </c>
      <c r="E33" s="50" t="s">
        <v>39</v>
      </c>
      <c r="F33" s="50"/>
      <c r="G33" s="50">
        <f>G34</f>
        <v>881</v>
      </c>
      <c r="H33" s="50">
        <f>H34</f>
        <v>912</v>
      </c>
    </row>
    <row r="34" spans="2:8" ht="30" x14ac:dyDescent="0.25">
      <c r="B34" s="57" t="s">
        <v>40</v>
      </c>
      <c r="C34" s="38" t="s">
        <v>15</v>
      </c>
      <c r="D34" s="36" t="s">
        <v>31</v>
      </c>
      <c r="E34" s="50" t="s">
        <v>41</v>
      </c>
      <c r="F34" s="50"/>
      <c r="G34" s="50">
        <f>G35+G37</f>
        <v>881</v>
      </c>
      <c r="H34" s="50">
        <f>H35+H37</f>
        <v>912</v>
      </c>
    </row>
    <row r="35" spans="2:8" ht="60" x14ac:dyDescent="0.25">
      <c r="B35" s="42" t="s">
        <v>26</v>
      </c>
      <c r="C35" s="46" t="s">
        <v>15</v>
      </c>
      <c r="D35" s="44" t="s">
        <v>31</v>
      </c>
      <c r="E35" s="54" t="s">
        <v>41</v>
      </c>
      <c r="F35" s="44" t="s">
        <v>27</v>
      </c>
      <c r="G35" s="54">
        <f>G36</f>
        <v>874</v>
      </c>
      <c r="H35" s="54">
        <f>H36</f>
        <v>909</v>
      </c>
    </row>
    <row r="36" spans="2:8" ht="30" x14ac:dyDescent="0.25">
      <c r="B36" s="42" t="s">
        <v>28</v>
      </c>
      <c r="C36" s="43" t="s">
        <v>15</v>
      </c>
      <c r="D36" s="44" t="s">
        <v>31</v>
      </c>
      <c r="E36" s="54" t="s">
        <v>41</v>
      </c>
      <c r="F36" s="44" t="s">
        <v>29</v>
      </c>
      <c r="G36" s="54">
        <v>874</v>
      </c>
      <c r="H36" s="54">
        <v>909</v>
      </c>
    </row>
    <row r="37" spans="2:8" ht="30" x14ac:dyDescent="0.25">
      <c r="B37" s="42" t="s">
        <v>34</v>
      </c>
      <c r="C37" s="46" t="s">
        <v>15</v>
      </c>
      <c r="D37" s="44" t="s">
        <v>31</v>
      </c>
      <c r="E37" s="54" t="s">
        <v>41</v>
      </c>
      <c r="F37" s="54">
        <v>200</v>
      </c>
      <c r="G37" s="54">
        <f>SUM(G38)</f>
        <v>7</v>
      </c>
      <c r="H37" s="54">
        <f>SUM(H38)</f>
        <v>3</v>
      </c>
    </row>
    <row r="38" spans="2:8" ht="30" x14ac:dyDescent="0.25">
      <c r="B38" s="42" t="s">
        <v>35</v>
      </c>
      <c r="C38" s="43" t="s">
        <v>15</v>
      </c>
      <c r="D38" s="44" t="s">
        <v>31</v>
      </c>
      <c r="E38" s="54" t="s">
        <v>41</v>
      </c>
      <c r="F38" s="54">
        <v>240</v>
      </c>
      <c r="G38" s="54">
        <v>7</v>
      </c>
      <c r="H38" s="54">
        <v>3</v>
      </c>
    </row>
    <row r="39" spans="2:8" ht="60" x14ac:dyDescent="0.25">
      <c r="B39" s="34" t="s">
        <v>42</v>
      </c>
      <c r="C39" s="35" t="s">
        <v>15</v>
      </c>
      <c r="D39" s="36" t="s">
        <v>31</v>
      </c>
      <c r="E39" s="50" t="s">
        <v>43</v>
      </c>
      <c r="F39" s="50"/>
      <c r="G39" s="37">
        <f t="shared" ref="G39:H41" si="1">G40</f>
        <v>2</v>
      </c>
      <c r="H39" s="37">
        <f t="shared" si="1"/>
        <v>2</v>
      </c>
    </row>
    <row r="40" spans="2:8" ht="60" x14ac:dyDescent="0.25">
      <c r="B40" s="34" t="s">
        <v>44</v>
      </c>
      <c r="C40" s="38" t="s">
        <v>15</v>
      </c>
      <c r="D40" s="36" t="s">
        <v>31</v>
      </c>
      <c r="E40" s="50" t="s">
        <v>45</v>
      </c>
      <c r="F40" s="58"/>
      <c r="G40" s="37">
        <f t="shared" si="1"/>
        <v>2</v>
      </c>
      <c r="H40" s="37">
        <f t="shared" si="1"/>
        <v>2</v>
      </c>
    </row>
    <row r="41" spans="2:8" ht="30" x14ac:dyDescent="0.25">
      <c r="B41" s="42" t="s">
        <v>34</v>
      </c>
      <c r="C41" s="46" t="s">
        <v>15</v>
      </c>
      <c r="D41" s="36" t="s">
        <v>31</v>
      </c>
      <c r="E41" s="50" t="s">
        <v>45</v>
      </c>
      <c r="F41" s="54">
        <v>200</v>
      </c>
      <c r="G41" s="45">
        <f t="shared" si="1"/>
        <v>2</v>
      </c>
      <c r="H41" s="45">
        <f t="shared" si="1"/>
        <v>2</v>
      </c>
    </row>
    <row r="42" spans="2:8" ht="30" x14ac:dyDescent="0.25">
      <c r="B42" s="42" t="s">
        <v>35</v>
      </c>
      <c r="C42" s="43" t="s">
        <v>15</v>
      </c>
      <c r="D42" s="44" t="s">
        <v>31</v>
      </c>
      <c r="E42" s="54" t="s">
        <v>45</v>
      </c>
      <c r="F42" s="54">
        <v>240</v>
      </c>
      <c r="G42" s="45">
        <v>2</v>
      </c>
      <c r="H42" s="45">
        <v>2</v>
      </c>
    </row>
    <row r="43" spans="2:8" x14ac:dyDescent="0.25">
      <c r="B43" s="59" t="s">
        <v>46</v>
      </c>
      <c r="C43" s="16" t="s">
        <v>15</v>
      </c>
      <c r="D43" s="60" t="s">
        <v>47</v>
      </c>
      <c r="E43" s="61"/>
      <c r="F43" s="61"/>
      <c r="G43" s="62">
        <f t="shared" ref="G43:H45" si="2">G44</f>
        <v>900</v>
      </c>
      <c r="H43" s="62">
        <f t="shared" si="2"/>
        <v>900</v>
      </c>
    </row>
    <row r="44" spans="2:8" x14ac:dyDescent="0.25">
      <c r="B44" s="63" t="s">
        <v>48</v>
      </c>
      <c r="C44" s="38" t="s">
        <v>15</v>
      </c>
      <c r="D44" s="52" t="s">
        <v>47</v>
      </c>
      <c r="E44" s="53" t="s">
        <v>49</v>
      </c>
      <c r="F44" s="63"/>
      <c r="G44" s="56">
        <f t="shared" si="2"/>
        <v>900</v>
      </c>
      <c r="H44" s="56">
        <f t="shared" si="2"/>
        <v>900</v>
      </c>
    </row>
    <row r="45" spans="2:8" x14ac:dyDescent="0.25">
      <c r="B45" s="58" t="s">
        <v>50</v>
      </c>
      <c r="C45" s="46" t="s">
        <v>15</v>
      </c>
      <c r="D45" s="64" t="s">
        <v>47</v>
      </c>
      <c r="E45" s="65" t="s">
        <v>49</v>
      </c>
      <c r="F45" s="65">
        <v>800</v>
      </c>
      <c r="G45" s="66">
        <f t="shared" si="2"/>
        <v>900</v>
      </c>
      <c r="H45" s="66">
        <f t="shared" si="2"/>
        <v>900</v>
      </c>
    </row>
    <row r="46" spans="2:8" x14ac:dyDescent="0.25">
      <c r="B46" s="58" t="s">
        <v>51</v>
      </c>
      <c r="C46" s="43" t="s">
        <v>15</v>
      </c>
      <c r="D46" s="64" t="s">
        <v>47</v>
      </c>
      <c r="E46" s="65" t="s">
        <v>49</v>
      </c>
      <c r="F46" s="65">
        <v>870</v>
      </c>
      <c r="G46" s="66">
        <v>900</v>
      </c>
      <c r="H46" s="66">
        <v>900</v>
      </c>
    </row>
    <row r="47" spans="2:8" x14ac:dyDescent="0.25">
      <c r="B47" s="67" t="s">
        <v>52</v>
      </c>
      <c r="C47" s="16" t="s">
        <v>15</v>
      </c>
      <c r="D47" s="60" t="s">
        <v>53</v>
      </c>
      <c r="E47" s="61"/>
      <c r="F47" s="61"/>
      <c r="G47" s="61">
        <f>G48+G88+G93+G98</f>
        <v>9764</v>
      </c>
      <c r="H47" s="61">
        <f>H48+H88+H93+H98</f>
        <v>7986</v>
      </c>
    </row>
    <row r="48" spans="2:8" ht="45" x14ac:dyDescent="0.25">
      <c r="B48" s="34" t="s">
        <v>20</v>
      </c>
      <c r="C48" s="38" t="s">
        <v>15</v>
      </c>
      <c r="D48" s="36" t="s">
        <v>53</v>
      </c>
      <c r="E48" s="50" t="s">
        <v>21</v>
      </c>
      <c r="F48" s="50"/>
      <c r="G48" s="50">
        <f>G53+G57+G63+G67+G71+G82+G49</f>
        <v>6778</v>
      </c>
      <c r="H48" s="50">
        <f>H53+H57+H63+H67+H71+H82+H49</f>
        <v>6948</v>
      </c>
    </row>
    <row r="49" spans="2:9" ht="30" x14ac:dyDescent="0.25">
      <c r="B49" s="68" t="s">
        <v>22</v>
      </c>
      <c r="C49" s="38" t="s">
        <v>15</v>
      </c>
      <c r="D49" s="36" t="s">
        <v>53</v>
      </c>
      <c r="E49" s="36" t="s">
        <v>23</v>
      </c>
      <c r="F49" s="50"/>
      <c r="G49" s="50">
        <f t="shared" ref="G49:H51" si="3">G50</f>
        <v>1585</v>
      </c>
      <c r="H49" s="50">
        <f t="shared" si="3"/>
        <v>1648</v>
      </c>
    </row>
    <row r="50" spans="2:9" x14ac:dyDescent="0.25">
      <c r="B50" s="55" t="s">
        <v>36</v>
      </c>
      <c r="C50" s="38" t="s">
        <v>15</v>
      </c>
      <c r="D50" s="36" t="s">
        <v>53</v>
      </c>
      <c r="E50" s="52" t="s">
        <v>37</v>
      </c>
      <c r="F50" s="50"/>
      <c r="G50" s="50">
        <f t="shared" si="3"/>
        <v>1585</v>
      </c>
      <c r="H50" s="50">
        <f t="shared" si="3"/>
        <v>1648</v>
      </c>
    </row>
    <row r="51" spans="2:9" x14ac:dyDescent="0.25">
      <c r="B51" s="58" t="s">
        <v>54</v>
      </c>
      <c r="C51" s="43" t="s">
        <v>15</v>
      </c>
      <c r="D51" s="44" t="s">
        <v>53</v>
      </c>
      <c r="E51" s="64" t="s">
        <v>37</v>
      </c>
      <c r="F51" s="54">
        <v>500</v>
      </c>
      <c r="G51" s="54">
        <f t="shared" si="3"/>
        <v>1585</v>
      </c>
      <c r="H51" s="54">
        <f t="shared" si="3"/>
        <v>1648</v>
      </c>
    </row>
    <row r="52" spans="2:9" x14ac:dyDescent="0.25">
      <c r="B52" s="58" t="s">
        <v>55</v>
      </c>
      <c r="C52" s="43" t="s">
        <v>15</v>
      </c>
      <c r="D52" s="44" t="s">
        <v>53</v>
      </c>
      <c r="E52" s="64" t="s">
        <v>37</v>
      </c>
      <c r="F52" s="69">
        <v>540</v>
      </c>
      <c r="G52" s="54">
        <v>1585</v>
      </c>
      <c r="H52" s="54">
        <v>1648</v>
      </c>
    </row>
    <row r="53" spans="2:9" ht="107.25" customHeight="1" x14ac:dyDescent="0.25">
      <c r="B53" s="70" t="s">
        <v>56</v>
      </c>
      <c r="C53" s="35" t="s">
        <v>15</v>
      </c>
      <c r="D53" s="36" t="s">
        <v>53</v>
      </c>
      <c r="E53" s="50" t="s">
        <v>57</v>
      </c>
      <c r="F53" s="50"/>
      <c r="G53" s="37">
        <f t="shared" ref="G53:H55" si="4">G54</f>
        <v>220</v>
      </c>
      <c r="H53" s="37">
        <f t="shared" si="4"/>
        <v>228</v>
      </c>
    </row>
    <row r="54" spans="2:9" ht="51" customHeight="1" x14ac:dyDescent="0.25">
      <c r="B54" s="71" t="s">
        <v>58</v>
      </c>
      <c r="C54" s="38" t="s">
        <v>15</v>
      </c>
      <c r="D54" s="36" t="s">
        <v>53</v>
      </c>
      <c r="E54" s="50" t="s">
        <v>59</v>
      </c>
      <c r="F54" s="50"/>
      <c r="G54" s="37">
        <f t="shared" si="4"/>
        <v>220</v>
      </c>
      <c r="H54" s="37">
        <f t="shared" si="4"/>
        <v>228</v>
      </c>
    </row>
    <row r="55" spans="2:9" s="40" customFormat="1" ht="30" x14ac:dyDescent="0.25">
      <c r="B55" s="42" t="s">
        <v>34</v>
      </c>
      <c r="C55" s="46" t="s">
        <v>15</v>
      </c>
      <c r="D55" s="44" t="s">
        <v>53</v>
      </c>
      <c r="E55" s="54" t="s">
        <v>59</v>
      </c>
      <c r="F55" s="54">
        <v>200</v>
      </c>
      <c r="G55" s="45">
        <f t="shared" si="4"/>
        <v>220</v>
      </c>
      <c r="H55" s="45">
        <f t="shared" si="4"/>
        <v>228</v>
      </c>
      <c r="I55" s="51"/>
    </row>
    <row r="56" spans="2:9" ht="30" x14ac:dyDescent="0.25">
      <c r="B56" s="42" t="s">
        <v>35</v>
      </c>
      <c r="C56" s="43" t="s">
        <v>15</v>
      </c>
      <c r="D56" s="44" t="s">
        <v>53</v>
      </c>
      <c r="E56" s="54" t="s">
        <v>59</v>
      </c>
      <c r="F56" s="54">
        <v>240</v>
      </c>
      <c r="G56" s="45">
        <v>220</v>
      </c>
      <c r="H56" s="45">
        <v>228</v>
      </c>
    </row>
    <row r="57" spans="2:9" ht="30" x14ac:dyDescent="0.25">
      <c r="B57" s="34" t="s">
        <v>60</v>
      </c>
      <c r="C57" s="35" t="s">
        <v>15</v>
      </c>
      <c r="D57" s="36" t="s">
        <v>53</v>
      </c>
      <c r="E57" s="50" t="s">
        <v>61</v>
      </c>
      <c r="F57" s="50"/>
      <c r="G57" s="37">
        <f>G58</f>
        <v>176</v>
      </c>
      <c r="H57" s="37">
        <f>H58</f>
        <v>182</v>
      </c>
    </row>
    <row r="58" spans="2:9" ht="30" x14ac:dyDescent="0.25">
      <c r="B58" s="72" t="s">
        <v>62</v>
      </c>
      <c r="C58" s="43" t="s">
        <v>15</v>
      </c>
      <c r="D58" s="36" t="s">
        <v>53</v>
      </c>
      <c r="E58" s="50" t="s">
        <v>63</v>
      </c>
      <c r="F58" s="73"/>
      <c r="G58" s="37">
        <f>G59+G61</f>
        <v>176</v>
      </c>
      <c r="H58" s="37">
        <f>H59+H61</f>
        <v>182</v>
      </c>
    </row>
    <row r="59" spans="2:9" ht="60" x14ac:dyDescent="0.25">
      <c r="B59" s="42" t="s">
        <v>26</v>
      </c>
      <c r="C59" s="46" t="s">
        <v>15</v>
      </c>
      <c r="D59" s="44" t="s">
        <v>53</v>
      </c>
      <c r="E59" s="54" t="s">
        <v>63</v>
      </c>
      <c r="F59" s="54">
        <v>100</v>
      </c>
      <c r="G59" s="45">
        <f>G60</f>
        <v>174</v>
      </c>
      <c r="H59" s="45">
        <f>H60</f>
        <v>180</v>
      </c>
    </row>
    <row r="60" spans="2:9" ht="30" x14ac:dyDescent="0.25">
      <c r="B60" s="42" t="s">
        <v>28</v>
      </c>
      <c r="C60" s="43" t="s">
        <v>15</v>
      </c>
      <c r="D60" s="44" t="s">
        <v>53</v>
      </c>
      <c r="E60" s="54" t="s">
        <v>63</v>
      </c>
      <c r="F60" s="54">
        <v>120</v>
      </c>
      <c r="G60" s="45">
        <v>174</v>
      </c>
      <c r="H60" s="45">
        <v>180</v>
      </c>
    </row>
    <row r="61" spans="2:9" ht="30" x14ac:dyDescent="0.25">
      <c r="B61" s="42" t="s">
        <v>34</v>
      </c>
      <c r="C61" s="46" t="s">
        <v>15</v>
      </c>
      <c r="D61" s="44" t="s">
        <v>53</v>
      </c>
      <c r="E61" s="54" t="s">
        <v>63</v>
      </c>
      <c r="F61" s="54">
        <v>200</v>
      </c>
      <c r="G61" s="45">
        <f>SUM(G62)</f>
        <v>2</v>
      </c>
      <c r="H61" s="45">
        <f>SUM(H62)</f>
        <v>2</v>
      </c>
    </row>
    <row r="62" spans="2:9" ht="30" x14ac:dyDescent="0.25">
      <c r="B62" s="42" t="s">
        <v>35</v>
      </c>
      <c r="C62" s="43" t="s">
        <v>15</v>
      </c>
      <c r="D62" s="44" t="s">
        <v>53</v>
      </c>
      <c r="E62" s="54" t="s">
        <v>63</v>
      </c>
      <c r="F62" s="54">
        <v>240</v>
      </c>
      <c r="G62" s="45">
        <v>2</v>
      </c>
      <c r="H62" s="45">
        <v>2</v>
      </c>
    </row>
    <row r="63" spans="2:9" s="40" customFormat="1" ht="30" x14ac:dyDescent="0.25">
      <c r="B63" s="74" t="s">
        <v>64</v>
      </c>
      <c r="C63" s="35" t="s">
        <v>15</v>
      </c>
      <c r="D63" s="36" t="s">
        <v>53</v>
      </c>
      <c r="E63" s="50" t="s">
        <v>65</v>
      </c>
      <c r="F63" s="73"/>
      <c r="G63" s="37">
        <f t="shared" ref="G63:H65" si="5">G64</f>
        <v>1113</v>
      </c>
      <c r="H63" s="37">
        <f t="shared" si="5"/>
        <v>1113</v>
      </c>
      <c r="I63" s="3"/>
    </row>
    <row r="64" spans="2:9" s="51" customFormat="1" ht="43.5" customHeight="1" x14ac:dyDescent="0.25">
      <c r="B64" s="34" t="s">
        <v>66</v>
      </c>
      <c r="C64" s="38" t="s">
        <v>15</v>
      </c>
      <c r="D64" s="36" t="s">
        <v>53</v>
      </c>
      <c r="E64" s="50" t="s">
        <v>67</v>
      </c>
      <c r="F64" s="50"/>
      <c r="G64" s="37">
        <f t="shared" si="5"/>
        <v>1113</v>
      </c>
      <c r="H64" s="37">
        <f t="shared" si="5"/>
        <v>1113</v>
      </c>
      <c r="I64" s="3"/>
    </row>
    <row r="65" spans="2:9" ht="30" x14ac:dyDescent="0.25">
      <c r="B65" s="42" t="s">
        <v>34</v>
      </c>
      <c r="C65" s="46" t="s">
        <v>15</v>
      </c>
      <c r="D65" s="44" t="s">
        <v>53</v>
      </c>
      <c r="E65" s="54" t="s">
        <v>67</v>
      </c>
      <c r="F65" s="54">
        <v>200</v>
      </c>
      <c r="G65" s="45">
        <f t="shared" si="5"/>
        <v>1113</v>
      </c>
      <c r="H65" s="45">
        <f t="shared" si="5"/>
        <v>1113</v>
      </c>
    </row>
    <row r="66" spans="2:9" ht="30" x14ac:dyDescent="0.25">
      <c r="B66" s="42" t="s">
        <v>35</v>
      </c>
      <c r="C66" s="43" t="s">
        <v>15</v>
      </c>
      <c r="D66" s="44" t="s">
        <v>53</v>
      </c>
      <c r="E66" s="54" t="s">
        <v>67</v>
      </c>
      <c r="F66" s="54">
        <v>240</v>
      </c>
      <c r="G66" s="45">
        <v>1113</v>
      </c>
      <c r="H66" s="45">
        <v>1113</v>
      </c>
    </row>
    <row r="67" spans="2:9" s="51" customFormat="1" ht="30" x14ac:dyDescent="0.25">
      <c r="B67" s="34" t="s">
        <v>68</v>
      </c>
      <c r="C67" s="35" t="s">
        <v>15</v>
      </c>
      <c r="D67" s="36" t="s">
        <v>53</v>
      </c>
      <c r="E67" s="50" t="s">
        <v>69</v>
      </c>
      <c r="F67" s="50"/>
      <c r="G67" s="37">
        <f t="shared" ref="G67:H69" si="6">G68</f>
        <v>100</v>
      </c>
      <c r="H67" s="37">
        <f t="shared" si="6"/>
        <v>100</v>
      </c>
      <c r="I67" s="3"/>
    </row>
    <row r="68" spans="2:9" x14ac:dyDescent="0.25">
      <c r="B68" s="75" t="s">
        <v>70</v>
      </c>
      <c r="C68" s="38" t="s">
        <v>15</v>
      </c>
      <c r="D68" s="52" t="s">
        <v>53</v>
      </c>
      <c r="E68" s="53" t="s">
        <v>71</v>
      </c>
      <c r="F68" s="58"/>
      <c r="G68" s="56">
        <f t="shared" si="6"/>
        <v>100</v>
      </c>
      <c r="H68" s="56">
        <f t="shared" si="6"/>
        <v>100</v>
      </c>
    </row>
    <row r="69" spans="2:9" x14ac:dyDescent="0.25">
      <c r="B69" s="76" t="s">
        <v>50</v>
      </c>
      <c r="C69" s="46" t="s">
        <v>15</v>
      </c>
      <c r="D69" s="64" t="s">
        <v>53</v>
      </c>
      <c r="E69" s="65" t="s">
        <v>71</v>
      </c>
      <c r="F69" s="65">
        <v>800</v>
      </c>
      <c r="G69" s="66">
        <f t="shared" si="6"/>
        <v>100</v>
      </c>
      <c r="H69" s="66">
        <f t="shared" si="6"/>
        <v>100</v>
      </c>
    </row>
    <row r="70" spans="2:9" x14ac:dyDescent="0.25">
      <c r="B70" s="76" t="s">
        <v>72</v>
      </c>
      <c r="C70" s="43" t="s">
        <v>15</v>
      </c>
      <c r="D70" s="64" t="s">
        <v>53</v>
      </c>
      <c r="E70" s="65" t="s">
        <v>71</v>
      </c>
      <c r="F70" s="65">
        <v>850</v>
      </c>
      <c r="G70" s="66">
        <v>100</v>
      </c>
      <c r="H70" s="66">
        <v>100</v>
      </c>
    </row>
    <row r="71" spans="2:9" ht="30" x14ac:dyDescent="0.25">
      <c r="B71" s="72" t="s">
        <v>73</v>
      </c>
      <c r="C71" s="35" t="s">
        <v>15</v>
      </c>
      <c r="D71" s="36" t="s">
        <v>53</v>
      </c>
      <c r="E71" s="50" t="s">
        <v>74</v>
      </c>
      <c r="F71" s="50"/>
      <c r="G71" s="50">
        <f>G72+G77</f>
        <v>2643</v>
      </c>
      <c r="H71" s="50">
        <f>H72+H77</f>
        <v>2736</v>
      </c>
    </row>
    <row r="72" spans="2:9" ht="45" x14ac:dyDescent="0.25">
      <c r="B72" s="72" t="s">
        <v>75</v>
      </c>
      <c r="C72" s="38" t="s">
        <v>15</v>
      </c>
      <c r="D72" s="36" t="s">
        <v>53</v>
      </c>
      <c r="E72" s="50" t="s">
        <v>76</v>
      </c>
      <c r="F72" s="50"/>
      <c r="G72" s="50">
        <f>G73+G75</f>
        <v>1115</v>
      </c>
      <c r="H72" s="50">
        <f>H73+H75</f>
        <v>1168</v>
      </c>
    </row>
    <row r="73" spans="2:9" ht="60" x14ac:dyDescent="0.25">
      <c r="B73" s="42" t="s">
        <v>26</v>
      </c>
      <c r="C73" s="46" t="s">
        <v>15</v>
      </c>
      <c r="D73" s="44" t="s">
        <v>53</v>
      </c>
      <c r="E73" s="54" t="s">
        <v>76</v>
      </c>
      <c r="F73" s="54">
        <v>100</v>
      </c>
      <c r="G73" s="54">
        <f>G74</f>
        <v>938</v>
      </c>
      <c r="H73" s="54">
        <f>H74</f>
        <v>975</v>
      </c>
    </row>
    <row r="74" spans="2:9" ht="30" x14ac:dyDescent="0.25">
      <c r="B74" s="42" t="s">
        <v>28</v>
      </c>
      <c r="C74" s="43" t="s">
        <v>15</v>
      </c>
      <c r="D74" s="44" t="s">
        <v>53</v>
      </c>
      <c r="E74" s="54" t="s">
        <v>76</v>
      </c>
      <c r="F74" s="54">
        <v>120</v>
      </c>
      <c r="G74" s="54">
        <v>938</v>
      </c>
      <c r="H74" s="54">
        <v>975</v>
      </c>
    </row>
    <row r="75" spans="2:9" ht="30" x14ac:dyDescent="0.25">
      <c r="B75" s="42" t="s">
        <v>34</v>
      </c>
      <c r="C75" s="46" t="s">
        <v>15</v>
      </c>
      <c r="D75" s="44" t="s">
        <v>53</v>
      </c>
      <c r="E75" s="54" t="s">
        <v>76</v>
      </c>
      <c r="F75" s="54">
        <v>200</v>
      </c>
      <c r="G75" s="54">
        <f>SUM(G76)</f>
        <v>177</v>
      </c>
      <c r="H75" s="54">
        <f>SUM(H76)</f>
        <v>193</v>
      </c>
    </row>
    <row r="76" spans="2:9" ht="30" x14ac:dyDescent="0.25">
      <c r="B76" s="42" t="s">
        <v>35</v>
      </c>
      <c r="C76" s="43" t="s">
        <v>15</v>
      </c>
      <c r="D76" s="44" t="s">
        <v>53</v>
      </c>
      <c r="E76" s="54" t="s">
        <v>76</v>
      </c>
      <c r="F76" s="54">
        <v>240</v>
      </c>
      <c r="G76" s="54">
        <v>177</v>
      </c>
      <c r="H76" s="54">
        <v>193</v>
      </c>
    </row>
    <row r="77" spans="2:9" ht="39" customHeight="1" x14ac:dyDescent="0.25">
      <c r="B77" s="34" t="s">
        <v>77</v>
      </c>
      <c r="C77" s="35" t="s">
        <v>15</v>
      </c>
      <c r="D77" s="36" t="s">
        <v>53</v>
      </c>
      <c r="E77" s="50" t="s">
        <v>78</v>
      </c>
      <c r="F77" s="50"/>
      <c r="G77" s="50">
        <f>G80+G78</f>
        <v>1528</v>
      </c>
      <c r="H77" s="50">
        <f>H80+H78</f>
        <v>1568</v>
      </c>
    </row>
    <row r="78" spans="2:9" ht="60" x14ac:dyDescent="0.25">
      <c r="B78" s="42" t="s">
        <v>26</v>
      </c>
      <c r="C78" s="43" t="s">
        <v>15</v>
      </c>
      <c r="D78" s="44" t="s">
        <v>53</v>
      </c>
      <c r="E78" s="54" t="s">
        <v>78</v>
      </c>
      <c r="F78" s="54">
        <v>100</v>
      </c>
      <c r="G78" s="54">
        <f>G79</f>
        <v>1467</v>
      </c>
      <c r="H78" s="54">
        <f>H79</f>
        <v>1525</v>
      </c>
    </row>
    <row r="79" spans="2:9" ht="30" x14ac:dyDescent="0.25">
      <c r="B79" s="42" t="s">
        <v>28</v>
      </c>
      <c r="C79" s="46" t="s">
        <v>15</v>
      </c>
      <c r="D79" s="44" t="s">
        <v>53</v>
      </c>
      <c r="E79" s="54" t="s">
        <v>78</v>
      </c>
      <c r="F79" s="54">
        <v>120</v>
      </c>
      <c r="G79" s="54">
        <v>1467</v>
      </c>
      <c r="H79" s="54">
        <v>1525</v>
      </c>
    </row>
    <row r="80" spans="2:9" ht="30" x14ac:dyDescent="0.25">
      <c r="B80" s="42" t="s">
        <v>34</v>
      </c>
      <c r="C80" s="43" t="s">
        <v>15</v>
      </c>
      <c r="D80" s="44" t="s">
        <v>53</v>
      </c>
      <c r="E80" s="54" t="s">
        <v>78</v>
      </c>
      <c r="F80" s="54">
        <v>200</v>
      </c>
      <c r="G80" s="54">
        <f>G81</f>
        <v>61</v>
      </c>
      <c r="H80" s="54">
        <f>H81</f>
        <v>43</v>
      </c>
    </row>
    <row r="81" spans="2:8" ht="30" x14ac:dyDescent="0.25">
      <c r="B81" s="42" t="s">
        <v>35</v>
      </c>
      <c r="C81" s="46" t="s">
        <v>15</v>
      </c>
      <c r="D81" s="44" t="s">
        <v>53</v>
      </c>
      <c r="E81" s="54" t="s">
        <v>78</v>
      </c>
      <c r="F81" s="54">
        <v>240</v>
      </c>
      <c r="G81" s="54">
        <v>61</v>
      </c>
      <c r="H81" s="54">
        <v>43</v>
      </c>
    </row>
    <row r="82" spans="2:8" ht="30" x14ac:dyDescent="0.25">
      <c r="B82" s="77" t="s">
        <v>79</v>
      </c>
      <c r="C82" s="35" t="s">
        <v>15</v>
      </c>
      <c r="D82" s="36" t="s">
        <v>53</v>
      </c>
      <c r="E82" s="50" t="s">
        <v>80</v>
      </c>
      <c r="F82" s="50"/>
      <c r="G82" s="37">
        <f>G83</f>
        <v>941</v>
      </c>
      <c r="H82" s="37">
        <f>H83</f>
        <v>941</v>
      </c>
    </row>
    <row r="83" spans="2:8" x14ac:dyDescent="0.25">
      <c r="B83" s="73" t="s">
        <v>81</v>
      </c>
      <c r="C83" s="38" t="s">
        <v>15</v>
      </c>
      <c r="D83" s="36" t="s">
        <v>53</v>
      </c>
      <c r="E83" s="78" t="s">
        <v>82</v>
      </c>
      <c r="F83" s="50"/>
      <c r="G83" s="37">
        <f>G84+G86</f>
        <v>941</v>
      </c>
      <c r="H83" s="37">
        <f>H84+H86</f>
        <v>941</v>
      </c>
    </row>
    <row r="84" spans="2:8" ht="28.5" customHeight="1" x14ac:dyDescent="0.25">
      <c r="B84" s="42" t="s">
        <v>34</v>
      </c>
      <c r="C84" s="46" t="s">
        <v>15</v>
      </c>
      <c r="D84" s="44" t="s">
        <v>53</v>
      </c>
      <c r="E84" s="79" t="s">
        <v>82</v>
      </c>
      <c r="F84" s="54">
        <v>200</v>
      </c>
      <c r="G84" s="45">
        <f>G85</f>
        <v>743</v>
      </c>
      <c r="H84" s="45">
        <f>H85</f>
        <v>743</v>
      </c>
    </row>
    <row r="85" spans="2:8" ht="30" x14ac:dyDescent="0.25">
      <c r="B85" s="42" t="s">
        <v>35</v>
      </c>
      <c r="C85" s="43" t="s">
        <v>15</v>
      </c>
      <c r="D85" s="44" t="s">
        <v>53</v>
      </c>
      <c r="E85" s="79" t="s">
        <v>82</v>
      </c>
      <c r="F85" s="54">
        <v>240</v>
      </c>
      <c r="G85" s="45">
        <v>743</v>
      </c>
      <c r="H85" s="45">
        <v>743</v>
      </c>
    </row>
    <row r="86" spans="2:8" x14ac:dyDescent="0.25">
      <c r="B86" s="80" t="s">
        <v>83</v>
      </c>
      <c r="C86" s="46" t="s">
        <v>15</v>
      </c>
      <c r="D86" s="64" t="s">
        <v>53</v>
      </c>
      <c r="E86" s="79" t="s">
        <v>82</v>
      </c>
      <c r="F86" s="65">
        <v>300</v>
      </c>
      <c r="G86" s="66">
        <f>G87</f>
        <v>198</v>
      </c>
      <c r="H86" s="66">
        <f>H87</f>
        <v>198</v>
      </c>
    </row>
    <row r="87" spans="2:8" x14ac:dyDescent="0.25">
      <c r="B87" s="80" t="s">
        <v>84</v>
      </c>
      <c r="C87" s="43" t="s">
        <v>15</v>
      </c>
      <c r="D87" s="64" t="s">
        <v>53</v>
      </c>
      <c r="E87" s="79" t="s">
        <v>82</v>
      </c>
      <c r="F87" s="65">
        <v>360</v>
      </c>
      <c r="G87" s="66">
        <v>198</v>
      </c>
      <c r="H87" s="66">
        <v>198</v>
      </c>
    </row>
    <row r="88" spans="2:8" ht="30" x14ac:dyDescent="0.25">
      <c r="B88" s="75" t="s">
        <v>85</v>
      </c>
      <c r="C88" s="35" t="s">
        <v>15</v>
      </c>
      <c r="D88" s="36" t="s">
        <v>53</v>
      </c>
      <c r="E88" s="50" t="s">
        <v>86</v>
      </c>
      <c r="F88" s="50"/>
      <c r="G88" s="37">
        <f t="shared" ref="G88:H91" si="7">G89</f>
        <v>28</v>
      </c>
      <c r="H88" s="37">
        <f t="shared" si="7"/>
        <v>29</v>
      </c>
    </row>
    <row r="89" spans="2:8" ht="30" x14ac:dyDescent="0.25">
      <c r="B89" s="75" t="s">
        <v>87</v>
      </c>
      <c r="C89" s="38" t="s">
        <v>15</v>
      </c>
      <c r="D89" s="36" t="s">
        <v>53</v>
      </c>
      <c r="E89" s="50" t="s">
        <v>88</v>
      </c>
      <c r="F89" s="50"/>
      <c r="G89" s="37">
        <f t="shared" si="7"/>
        <v>28</v>
      </c>
      <c r="H89" s="37">
        <f t="shared" si="7"/>
        <v>29</v>
      </c>
    </row>
    <row r="90" spans="2:8" x14ac:dyDescent="0.25">
      <c r="B90" s="34" t="s">
        <v>89</v>
      </c>
      <c r="C90" s="35" t="s">
        <v>15</v>
      </c>
      <c r="D90" s="52" t="s">
        <v>53</v>
      </c>
      <c r="E90" s="53" t="s">
        <v>90</v>
      </c>
      <c r="F90" s="63"/>
      <c r="G90" s="56">
        <f t="shared" si="7"/>
        <v>28</v>
      </c>
      <c r="H90" s="56">
        <f t="shared" si="7"/>
        <v>29</v>
      </c>
    </row>
    <row r="91" spans="2:8" ht="30" x14ac:dyDescent="0.25">
      <c r="B91" s="42" t="s">
        <v>34</v>
      </c>
      <c r="C91" s="43" t="s">
        <v>15</v>
      </c>
      <c r="D91" s="44" t="s">
        <v>53</v>
      </c>
      <c r="E91" s="54" t="s">
        <v>90</v>
      </c>
      <c r="F91" s="54">
        <v>200</v>
      </c>
      <c r="G91" s="45">
        <f t="shared" si="7"/>
        <v>28</v>
      </c>
      <c r="H91" s="45">
        <f t="shared" si="7"/>
        <v>29</v>
      </c>
    </row>
    <row r="92" spans="2:8" ht="30" x14ac:dyDescent="0.25">
      <c r="B92" s="42" t="s">
        <v>35</v>
      </c>
      <c r="C92" s="46" t="s">
        <v>15</v>
      </c>
      <c r="D92" s="44" t="s">
        <v>53</v>
      </c>
      <c r="E92" s="54" t="s">
        <v>90</v>
      </c>
      <c r="F92" s="54">
        <v>240</v>
      </c>
      <c r="G92" s="45">
        <v>28</v>
      </c>
      <c r="H92" s="45">
        <v>29</v>
      </c>
    </row>
    <row r="93" spans="2:8" ht="45" x14ac:dyDescent="0.25">
      <c r="B93" s="77" t="s">
        <v>91</v>
      </c>
      <c r="C93" s="38" t="s">
        <v>15</v>
      </c>
      <c r="D93" s="36" t="s">
        <v>53</v>
      </c>
      <c r="E93" s="50" t="s">
        <v>92</v>
      </c>
      <c r="F93" s="54"/>
      <c r="G93" s="37">
        <f t="shared" ref="G93:H96" si="8">G94</f>
        <v>958</v>
      </c>
      <c r="H93" s="37">
        <f t="shared" si="8"/>
        <v>1009</v>
      </c>
    </row>
    <row r="94" spans="2:8" ht="75" x14ac:dyDescent="0.25">
      <c r="B94" s="77" t="s">
        <v>93</v>
      </c>
      <c r="C94" s="35" t="s">
        <v>15</v>
      </c>
      <c r="D94" s="36" t="s">
        <v>53</v>
      </c>
      <c r="E94" s="50" t="s">
        <v>94</v>
      </c>
      <c r="F94" s="54"/>
      <c r="G94" s="37">
        <f t="shared" si="8"/>
        <v>958</v>
      </c>
      <c r="H94" s="37">
        <f t="shared" si="8"/>
        <v>1009</v>
      </c>
    </row>
    <row r="95" spans="2:8" ht="30" x14ac:dyDescent="0.25">
      <c r="B95" s="77" t="s">
        <v>95</v>
      </c>
      <c r="C95" s="38" t="s">
        <v>15</v>
      </c>
      <c r="D95" s="36" t="s">
        <v>53</v>
      </c>
      <c r="E95" s="50" t="s">
        <v>96</v>
      </c>
      <c r="F95" s="54"/>
      <c r="G95" s="37">
        <f t="shared" si="8"/>
        <v>958</v>
      </c>
      <c r="H95" s="37">
        <f t="shared" si="8"/>
        <v>1009</v>
      </c>
    </row>
    <row r="96" spans="2:8" ht="30" x14ac:dyDescent="0.25">
      <c r="B96" s="42" t="s">
        <v>34</v>
      </c>
      <c r="C96" s="46" t="s">
        <v>15</v>
      </c>
      <c r="D96" s="44" t="s">
        <v>53</v>
      </c>
      <c r="E96" s="54" t="s">
        <v>96</v>
      </c>
      <c r="F96" s="54">
        <v>200</v>
      </c>
      <c r="G96" s="45">
        <f t="shared" si="8"/>
        <v>958</v>
      </c>
      <c r="H96" s="45">
        <f t="shared" si="8"/>
        <v>1009</v>
      </c>
    </row>
    <row r="97" spans="2:8" ht="30" x14ac:dyDescent="0.25">
      <c r="B97" s="42" t="s">
        <v>35</v>
      </c>
      <c r="C97" s="43" t="s">
        <v>15</v>
      </c>
      <c r="D97" s="44" t="s">
        <v>53</v>
      </c>
      <c r="E97" s="54" t="s">
        <v>96</v>
      </c>
      <c r="F97" s="54">
        <v>240</v>
      </c>
      <c r="G97" s="45">
        <v>958</v>
      </c>
      <c r="H97" s="45">
        <v>1009</v>
      </c>
    </row>
    <row r="98" spans="2:8" x14ac:dyDescent="0.25">
      <c r="B98" s="77" t="s">
        <v>97</v>
      </c>
      <c r="C98" s="35" t="s">
        <v>15</v>
      </c>
      <c r="D98" s="36" t="s">
        <v>53</v>
      </c>
      <c r="E98" s="50" t="s">
        <v>98</v>
      </c>
      <c r="F98" s="54"/>
      <c r="G98" s="37">
        <f>G99</f>
        <v>2000</v>
      </c>
      <c r="H98" s="37">
        <f>H99</f>
        <v>0</v>
      </c>
    </row>
    <row r="99" spans="2:8" ht="30" x14ac:dyDescent="0.25">
      <c r="B99" s="42" t="s">
        <v>34</v>
      </c>
      <c r="C99" s="43" t="s">
        <v>15</v>
      </c>
      <c r="D99" s="44" t="s">
        <v>53</v>
      </c>
      <c r="E99" s="54" t="s">
        <v>98</v>
      </c>
      <c r="F99" s="54">
        <v>200</v>
      </c>
      <c r="G99" s="45">
        <f>G100</f>
        <v>2000</v>
      </c>
      <c r="H99" s="45">
        <f>H100</f>
        <v>0</v>
      </c>
    </row>
    <row r="100" spans="2:8" ht="30" x14ac:dyDescent="0.25">
      <c r="B100" s="42" t="s">
        <v>35</v>
      </c>
      <c r="C100" s="46" t="s">
        <v>15</v>
      </c>
      <c r="D100" s="44" t="s">
        <v>53</v>
      </c>
      <c r="E100" s="54" t="s">
        <v>98</v>
      </c>
      <c r="F100" s="54">
        <v>240</v>
      </c>
      <c r="G100" s="45">
        <v>2000</v>
      </c>
      <c r="H100" s="45">
        <v>0</v>
      </c>
    </row>
    <row r="101" spans="2:8" ht="33.75" customHeight="1" x14ac:dyDescent="0.25">
      <c r="B101" s="81" t="s">
        <v>99</v>
      </c>
      <c r="C101" s="82" t="s">
        <v>15</v>
      </c>
      <c r="D101" s="26" t="s">
        <v>100</v>
      </c>
      <c r="E101" s="76"/>
      <c r="F101" s="76"/>
      <c r="G101" s="83">
        <f t="shared" ref="G101:H104" si="9">G102</f>
        <v>1955</v>
      </c>
      <c r="H101" s="83">
        <f t="shared" si="9"/>
        <v>2016</v>
      </c>
    </row>
    <row r="102" spans="2:8" x14ac:dyDescent="0.25">
      <c r="B102" s="84" t="s">
        <v>101</v>
      </c>
      <c r="C102" s="16" t="s">
        <v>15</v>
      </c>
      <c r="D102" s="60" t="s">
        <v>102</v>
      </c>
      <c r="E102" s="58"/>
      <c r="F102" s="58"/>
      <c r="G102" s="61">
        <f t="shared" si="9"/>
        <v>1955</v>
      </c>
      <c r="H102" s="61">
        <f t="shared" si="9"/>
        <v>2016</v>
      </c>
    </row>
    <row r="103" spans="2:8" ht="45" x14ac:dyDescent="0.25">
      <c r="B103" s="85" t="s">
        <v>103</v>
      </c>
      <c r="C103" s="38" t="s">
        <v>15</v>
      </c>
      <c r="D103" s="36" t="s">
        <v>102</v>
      </c>
      <c r="E103" s="50" t="s">
        <v>104</v>
      </c>
      <c r="F103" s="50"/>
      <c r="G103" s="50">
        <f t="shared" si="9"/>
        <v>1955</v>
      </c>
      <c r="H103" s="50">
        <f t="shared" si="9"/>
        <v>2016</v>
      </c>
    </row>
    <row r="104" spans="2:8" x14ac:dyDescent="0.25">
      <c r="B104" s="86" t="s">
        <v>54</v>
      </c>
      <c r="C104" s="46" t="s">
        <v>15</v>
      </c>
      <c r="D104" s="64" t="s">
        <v>102</v>
      </c>
      <c r="E104" s="65" t="s">
        <v>104</v>
      </c>
      <c r="F104" s="65">
        <v>500</v>
      </c>
      <c r="G104" s="65">
        <f t="shared" si="9"/>
        <v>1955</v>
      </c>
      <c r="H104" s="65">
        <f t="shared" si="9"/>
        <v>2016</v>
      </c>
    </row>
    <row r="105" spans="2:8" x14ac:dyDescent="0.25">
      <c r="B105" s="86" t="s">
        <v>105</v>
      </c>
      <c r="C105" s="43" t="s">
        <v>15</v>
      </c>
      <c r="D105" s="64" t="s">
        <v>102</v>
      </c>
      <c r="E105" s="65" t="s">
        <v>104</v>
      </c>
      <c r="F105" s="65">
        <v>530</v>
      </c>
      <c r="G105" s="65">
        <v>1955</v>
      </c>
      <c r="H105" s="65">
        <v>2016</v>
      </c>
    </row>
    <row r="106" spans="2:8" ht="28.5" x14ac:dyDescent="0.25">
      <c r="B106" s="87" t="s">
        <v>106</v>
      </c>
      <c r="C106" s="26" t="s">
        <v>15</v>
      </c>
      <c r="D106" s="88" t="s">
        <v>107</v>
      </c>
      <c r="E106" s="83"/>
      <c r="F106" s="83"/>
      <c r="G106" s="83">
        <f>G107+G138+G144</f>
        <v>11256</v>
      </c>
      <c r="H106" s="83">
        <f>H107+H138+H144</f>
        <v>11475</v>
      </c>
    </row>
    <row r="107" spans="2:8" ht="30" x14ac:dyDescent="0.25">
      <c r="B107" s="89" t="s">
        <v>108</v>
      </c>
      <c r="C107" s="31" t="s">
        <v>15</v>
      </c>
      <c r="D107" s="32" t="s">
        <v>109</v>
      </c>
      <c r="E107" s="48"/>
      <c r="F107" s="48"/>
      <c r="G107" s="48">
        <f>G108+G133</f>
        <v>11145</v>
      </c>
      <c r="H107" s="48">
        <f>H108+H133</f>
        <v>11361</v>
      </c>
    </row>
    <row r="108" spans="2:8" ht="60" x14ac:dyDescent="0.25">
      <c r="B108" s="90" t="s">
        <v>110</v>
      </c>
      <c r="C108" s="35" t="s">
        <v>15</v>
      </c>
      <c r="D108" s="35" t="s">
        <v>109</v>
      </c>
      <c r="E108" s="91" t="s">
        <v>111</v>
      </c>
      <c r="F108" s="91"/>
      <c r="G108" s="91">
        <f>SUM(G109+G114+G117+G123)</f>
        <v>7592</v>
      </c>
      <c r="H108" s="91">
        <f>SUM(H109+H114+H117+H123)</f>
        <v>7808</v>
      </c>
    </row>
    <row r="109" spans="2:8" ht="45" x14ac:dyDescent="0.25">
      <c r="B109" s="77" t="s">
        <v>112</v>
      </c>
      <c r="C109" s="38" t="s">
        <v>15</v>
      </c>
      <c r="D109" s="36" t="s">
        <v>109</v>
      </c>
      <c r="E109" s="50" t="s">
        <v>113</v>
      </c>
      <c r="F109" s="50"/>
      <c r="G109" s="37">
        <f t="shared" ref="G109:H111" si="10">G110</f>
        <v>55</v>
      </c>
      <c r="H109" s="37">
        <f t="shared" si="10"/>
        <v>55</v>
      </c>
    </row>
    <row r="110" spans="2:8" ht="30" x14ac:dyDescent="0.25">
      <c r="B110" s="92" t="s">
        <v>114</v>
      </c>
      <c r="C110" s="35" t="s">
        <v>15</v>
      </c>
      <c r="D110" s="36" t="s">
        <v>109</v>
      </c>
      <c r="E110" s="50" t="s">
        <v>115</v>
      </c>
      <c r="F110" s="50"/>
      <c r="G110" s="37">
        <f t="shared" si="10"/>
        <v>55</v>
      </c>
      <c r="H110" s="37">
        <f t="shared" si="10"/>
        <v>55</v>
      </c>
    </row>
    <row r="111" spans="2:8" ht="30" x14ac:dyDescent="0.25">
      <c r="B111" s="42" t="s">
        <v>34</v>
      </c>
      <c r="C111" s="43" t="s">
        <v>15</v>
      </c>
      <c r="D111" s="44" t="s">
        <v>109</v>
      </c>
      <c r="E111" s="54" t="s">
        <v>115</v>
      </c>
      <c r="F111" s="54">
        <v>200</v>
      </c>
      <c r="G111" s="45">
        <f t="shared" si="10"/>
        <v>55</v>
      </c>
      <c r="H111" s="45">
        <f t="shared" si="10"/>
        <v>55</v>
      </c>
    </row>
    <row r="112" spans="2:8" ht="30" x14ac:dyDescent="0.25">
      <c r="B112" s="42" t="s">
        <v>35</v>
      </c>
      <c r="C112" s="46" t="s">
        <v>15</v>
      </c>
      <c r="D112" s="44" t="s">
        <v>109</v>
      </c>
      <c r="E112" s="54" t="s">
        <v>115</v>
      </c>
      <c r="F112" s="54">
        <v>240</v>
      </c>
      <c r="G112" s="45">
        <v>55</v>
      </c>
      <c r="H112" s="45">
        <v>55</v>
      </c>
    </row>
    <row r="113" spans="2:8" ht="60" x14ac:dyDescent="0.25">
      <c r="B113" s="77" t="s">
        <v>116</v>
      </c>
      <c r="C113" s="38" t="s">
        <v>15</v>
      </c>
      <c r="D113" s="36" t="s">
        <v>109</v>
      </c>
      <c r="E113" s="50" t="s">
        <v>117</v>
      </c>
      <c r="F113" s="50"/>
      <c r="G113" s="37">
        <f t="shared" ref="G113:H115" si="11">G114</f>
        <v>655</v>
      </c>
      <c r="H113" s="37">
        <f t="shared" si="11"/>
        <v>655</v>
      </c>
    </row>
    <row r="114" spans="2:8" ht="30" x14ac:dyDescent="0.25">
      <c r="B114" s="93" t="s">
        <v>118</v>
      </c>
      <c r="C114" s="35" t="s">
        <v>15</v>
      </c>
      <c r="D114" s="36" t="s">
        <v>109</v>
      </c>
      <c r="E114" s="50" t="s">
        <v>119</v>
      </c>
      <c r="F114" s="50"/>
      <c r="G114" s="37">
        <f t="shared" si="11"/>
        <v>655</v>
      </c>
      <c r="H114" s="37">
        <f t="shared" si="11"/>
        <v>655</v>
      </c>
    </row>
    <row r="115" spans="2:8" x14ac:dyDescent="0.25">
      <c r="B115" s="80" t="s">
        <v>83</v>
      </c>
      <c r="C115" s="43" t="s">
        <v>15</v>
      </c>
      <c r="D115" s="44" t="s">
        <v>109</v>
      </c>
      <c r="E115" s="54" t="s">
        <v>119</v>
      </c>
      <c r="F115" s="54">
        <v>300</v>
      </c>
      <c r="G115" s="45">
        <f t="shared" si="11"/>
        <v>655</v>
      </c>
      <c r="H115" s="45">
        <f t="shared" si="11"/>
        <v>655</v>
      </c>
    </row>
    <row r="116" spans="2:8" ht="24" customHeight="1" x14ac:dyDescent="0.25">
      <c r="B116" s="80" t="s">
        <v>84</v>
      </c>
      <c r="C116" s="46" t="s">
        <v>15</v>
      </c>
      <c r="D116" s="44" t="s">
        <v>109</v>
      </c>
      <c r="E116" s="54" t="s">
        <v>119</v>
      </c>
      <c r="F116" s="54">
        <v>360</v>
      </c>
      <c r="G116" s="45">
        <v>655</v>
      </c>
      <c r="H116" s="45">
        <v>655</v>
      </c>
    </row>
    <row r="117" spans="2:8" x14ac:dyDescent="0.25">
      <c r="B117" s="77" t="s">
        <v>120</v>
      </c>
      <c r="C117" s="38" t="s">
        <v>15</v>
      </c>
      <c r="D117" s="36" t="s">
        <v>109</v>
      </c>
      <c r="E117" s="50" t="s">
        <v>121</v>
      </c>
      <c r="F117" s="50"/>
      <c r="G117" s="37">
        <f>G118</f>
        <v>5873</v>
      </c>
      <c r="H117" s="37">
        <f>H118</f>
        <v>6089</v>
      </c>
    </row>
    <row r="118" spans="2:8" x14ac:dyDescent="0.25">
      <c r="B118" s="77" t="s">
        <v>122</v>
      </c>
      <c r="C118" s="35" t="s">
        <v>15</v>
      </c>
      <c r="D118" s="52" t="s">
        <v>109</v>
      </c>
      <c r="E118" s="50" t="s">
        <v>123</v>
      </c>
      <c r="F118" s="65"/>
      <c r="G118" s="56">
        <f>G119+G121</f>
        <v>5873</v>
      </c>
      <c r="H118" s="56">
        <f>H119+H121</f>
        <v>6089</v>
      </c>
    </row>
    <row r="119" spans="2:8" ht="60" x14ac:dyDescent="0.25">
      <c r="B119" s="42" t="s">
        <v>26</v>
      </c>
      <c r="C119" s="38" t="s">
        <v>15</v>
      </c>
      <c r="D119" s="44" t="s">
        <v>109</v>
      </c>
      <c r="E119" s="54" t="s">
        <v>123</v>
      </c>
      <c r="F119" s="54">
        <v>100</v>
      </c>
      <c r="G119" s="45">
        <f>G120</f>
        <v>5553</v>
      </c>
      <c r="H119" s="45">
        <f>H120</f>
        <v>5769</v>
      </c>
    </row>
    <row r="120" spans="2:8" ht="30" x14ac:dyDescent="0.25">
      <c r="B120" s="42" t="s">
        <v>28</v>
      </c>
      <c r="C120" s="46" t="s">
        <v>15</v>
      </c>
      <c r="D120" s="44" t="s">
        <v>109</v>
      </c>
      <c r="E120" s="54" t="s">
        <v>123</v>
      </c>
      <c r="F120" s="54">
        <v>120</v>
      </c>
      <c r="G120" s="45">
        <v>5553</v>
      </c>
      <c r="H120" s="45">
        <v>5769</v>
      </c>
    </row>
    <row r="121" spans="2:8" ht="33.75" customHeight="1" x14ac:dyDescent="0.25">
      <c r="B121" s="42" t="s">
        <v>34</v>
      </c>
      <c r="C121" s="43" t="s">
        <v>15</v>
      </c>
      <c r="D121" s="44" t="s">
        <v>109</v>
      </c>
      <c r="E121" s="54" t="s">
        <v>123</v>
      </c>
      <c r="F121" s="54">
        <v>200</v>
      </c>
      <c r="G121" s="45">
        <f>G122</f>
        <v>320</v>
      </c>
      <c r="H121" s="45">
        <f>H122</f>
        <v>320</v>
      </c>
    </row>
    <row r="122" spans="2:8" ht="33" customHeight="1" x14ac:dyDescent="0.25">
      <c r="B122" s="42" t="s">
        <v>35</v>
      </c>
      <c r="C122" s="46" t="s">
        <v>15</v>
      </c>
      <c r="D122" s="44" t="s">
        <v>109</v>
      </c>
      <c r="E122" s="54" t="s">
        <v>123</v>
      </c>
      <c r="F122" s="54">
        <v>240</v>
      </c>
      <c r="G122" s="45">
        <v>320</v>
      </c>
      <c r="H122" s="45">
        <v>320</v>
      </c>
    </row>
    <row r="123" spans="2:8" ht="45" x14ac:dyDescent="0.25">
      <c r="B123" s="94" t="s">
        <v>124</v>
      </c>
      <c r="C123" s="38" t="s">
        <v>15</v>
      </c>
      <c r="D123" s="36" t="s">
        <v>109</v>
      </c>
      <c r="E123" s="50" t="s">
        <v>125</v>
      </c>
      <c r="F123" s="50"/>
      <c r="G123" s="50">
        <f>SUM(G127+G130+G124)</f>
        <v>1009</v>
      </c>
      <c r="H123" s="50">
        <f>SUM(H127+H130+H124)</f>
        <v>1009</v>
      </c>
    </row>
    <row r="124" spans="2:8" ht="30" x14ac:dyDescent="0.25">
      <c r="B124" s="77" t="s">
        <v>126</v>
      </c>
      <c r="C124" s="35" t="s">
        <v>15</v>
      </c>
      <c r="D124" s="36" t="s">
        <v>109</v>
      </c>
      <c r="E124" s="50" t="s">
        <v>127</v>
      </c>
      <c r="F124" s="58"/>
      <c r="G124" s="37">
        <f>G125</f>
        <v>500</v>
      </c>
      <c r="H124" s="37">
        <f>H125</f>
        <v>500</v>
      </c>
    </row>
    <row r="125" spans="2:8" ht="30" x14ac:dyDescent="0.25">
      <c r="B125" s="42" t="s">
        <v>34</v>
      </c>
      <c r="C125" s="43" t="s">
        <v>15</v>
      </c>
      <c r="D125" s="44" t="s">
        <v>109</v>
      </c>
      <c r="E125" s="54" t="s">
        <v>127</v>
      </c>
      <c r="F125" s="54">
        <v>200</v>
      </c>
      <c r="G125" s="45">
        <f>G126</f>
        <v>500</v>
      </c>
      <c r="H125" s="45">
        <f>H126</f>
        <v>500</v>
      </c>
    </row>
    <row r="126" spans="2:8" ht="30" x14ac:dyDescent="0.25">
      <c r="B126" s="42" t="s">
        <v>35</v>
      </c>
      <c r="C126" s="43" t="s">
        <v>15</v>
      </c>
      <c r="D126" s="44" t="s">
        <v>109</v>
      </c>
      <c r="E126" s="54" t="s">
        <v>127</v>
      </c>
      <c r="F126" s="54">
        <v>240</v>
      </c>
      <c r="G126" s="45">
        <v>500</v>
      </c>
      <c r="H126" s="45">
        <v>500</v>
      </c>
    </row>
    <row r="127" spans="2:8" ht="45" x14ac:dyDescent="0.25">
      <c r="B127" s="77" t="s">
        <v>128</v>
      </c>
      <c r="C127" s="35" t="s">
        <v>15</v>
      </c>
      <c r="D127" s="36" t="s">
        <v>109</v>
      </c>
      <c r="E127" s="50" t="s">
        <v>129</v>
      </c>
      <c r="F127" s="58"/>
      <c r="G127" s="37">
        <f>G128</f>
        <v>54</v>
      </c>
      <c r="H127" s="37">
        <f>H128</f>
        <v>54</v>
      </c>
    </row>
    <row r="128" spans="2:8" ht="30.75" customHeight="1" x14ac:dyDescent="0.25">
      <c r="B128" s="42" t="s">
        <v>34</v>
      </c>
      <c r="C128" s="43" t="s">
        <v>15</v>
      </c>
      <c r="D128" s="44" t="s">
        <v>109</v>
      </c>
      <c r="E128" s="54" t="s">
        <v>129</v>
      </c>
      <c r="F128" s="54">
        <v>200</v>
      </c>
      <c r="G128" s="45">
        <f>G129</f>
        <v>54</v>
      </c>
      <c r="H128" s="45">
        <f>H129</f>
        <v>54</v>
      </c>
    </row>
    <row r="129" spans="2:8" ht="30" x14ac:dyDescent="0.25">
      <c r="B129" s="42" t="s">
        <v>35</v>
      </c>
      <c r="C129" s="46" t="s">
        <v>15</v>
      </c>
      <c r="D129" s="44" t="s">
        <v>109</v>
      </c>
      <c r="E129" s="54" t="s">
        <v>129</v>
      </c>
      <c r="F129" s="54">
        <v>240</v>
      </c>
      <c r="G129" s="45">
        <v>54</v>
      </c>
      <c r="H129" s="45">
        <v>54</v>
      </c>
    </row>
    <row r="130" spans="2:8" ht="30" x14ac:dyDescent="0.25">
      <c r="B130" s="77" t="s">
        <v>130</v>
      </c>
      <c r="C130" s="38" t="s">
        <v>15</v>
      </c>
      <c r="D130" s="36" t="s">
        <v>109</v>
      </c>
      <c r="E130" s="50" t="s">
        <v>131</v>
      </c>
      <c r="F130" s="50"/>
      <c r="G130" s="37">
        <f>G131</f>
        <v>455</v>
      </c>
      <c r="H130" s="37">
        <f>H131</f>
        <v>455</v>
      </c>
    </row>
    <row r="131" spans="2:8" ht="30" x14ac:dyDescent="0.25">
      <c r="B131" s="42" t="s">
        <v>34</v>
      </c>
      <c r="C131" s="43" t="s">
        <v>15</v>
      </c>
      <c r="D131" s="46" t="s">
        <v>109</v>
      </c>
      <c r="E131" s="95" t="s">
        <v>131</v>
      </c>
      <c r="F131" s="95">
        <v>200</v>
      </c>
      <c r="G131" s="45">
        <f>G132</f>
        <v>455</v>
      </c>
      <c r="H131" s="45">
        <f>H132</f>
        <v>455</v>
      </c>
    </row>
    <row r="132" spans="2:8" ht="30" x14ac:dyDescent="0.25">
      <c r="B132" s="42" t="s">
        <v>35</v>
      </c>
      <c r="C132" s="46" t="s">
        <v>15</v>
      </c>
      <c r="D132" s="46" t="s">
        <v>109</v>
      </c>
      <c r="E132" s="95" t="s">
        <v>131</v>
      </c>
      <c r="F132" s="95">
        <v>240</v>
      </c>
      <c r="G132" s="45">
        <v>455</v>
      </c>
      <c r="H132" s="45">
        <v>455</v>
      </c>
    </row>
    <row r="133" spans="2:8" ht="45" x14ac:dyDescent="0.25">
      <c r="B133" s="90" t="s">
        <v>132</v>
      </c>
      <c r="C133" s="38" t="s">
        <v>15</v>
      </c>
      <c r="D133" s="36" t="s">
        <v>109</v>
      </c>
      <c r="E133" s="50" t="s">
        <v>133</v>
      </c>
      <c r="F133" s="50"/>
      <c r="G133" s="50">
        <f t="shared" ref="G133:H136" si="12">G134</f>
        <v>3553</v>
      </c>
      <c r="H133" s="50">
        <f t="shared" si="12"/>
        <v>3553</v>
      </c>
    </row>
    <row r="134" spans="2:8" ht="30" x14ac:dyDescent="0.25">
      <c r="B134" s="77" t="s">
        <v>134</v>
      </c>
      <c r="C134" s="35" t="s">
        <v>15</v>
      </c>
      <c r="D134" s="36" t="s">
        <v>109</v>
      </c>
      <c r="E134" s="50" t="s">
        <v>135</v>
      </c>
      <c r="F134" s="50"/>
      <c r="G134" s="50">
        <f t="shared" si="12"/>
        <v>3553</v>
      </c>
      <c r="H134" s="50">
        <f t="shared" si="12"/>
        <v>3553</v>
      </c>
    </row>
    <row r="135" spans="2:8" ht="75" x14ac:dyDescent="0.25">
      <c r="B135" s="92" t="s">
        <v>136</v>
      </c>
      <c r="C135" s="38" t="s">
        <v>15</v>
      </c>
      <c r="D135" s="36" t="s">
        <v>109</v>
      </c>
      <c r="E135" s="50" t="s">
        <v>137</v>
      </c>
      <c r="F135" s="50"/>
      <c r="G135" s="37">
        <f t="shared" si="12"/>
        <v>3553</v>
      </c>
      <c r="H135" s="37">
        <f t="shared" si="12"/>
        <v>3553</v>
      </c>
    </row>
    <row r="136" spans="2:8" ht="30" x14ac:dyDescent="0.25">
      <c r="B136" s="96" t="s">
        <v>34</v>
      </c>
      <c r="C136" s="43" t="s">
        <v>15</v>
      </c>
      <c r="D136" s="44" t="s">
        <v>138</v>
      </c>
      <c r="E136" s="54" t="s">
        <v>137</v>
      </c>
      <c r="F136" s="54">
        <v>200</v>
      </c>
      <c r="G136" s="45">
        <f t="shared" si="12"/>
        <v>3553</v>
      </c>
      <c r="H136" s="45">
        <f t="shared" si="12"/>
        <v>3553</v>
      </c>
    </row>
    <row r="137" spans="2:8" ht="30" x14ac:dyDescent="0.25">
      <c r="B137" s="96" t="s">
        <v>35</v>
      </c>
      <c r="C137" s="46" t="s">
        <v>15</v>
      </c>
      <c r="D137" s="44" t="s">
        <v>138</v>
      </c>
      <c r="E137" s="54" t="s">
        <v>137</v>
      </c>
      <c r="F137" s="54">
        <v>240</v>
      </c>
      <c r="G137" s="45">
        <v>3553</v>
      </c>
      <c r="H137" s="45">
        <v>3553</v>
      </c>
    </row>
    <row r="138" spans="2:8" x14ac:dyDescent="0.25">
      <c r="B138" s="84" t="s">
        <v>139</v>
      </c>
      <c r="C138" s="16" t="s">
        <v>15</v>
      </c>
      <c r="D138" s="60" t="s">
        <v>140</v>
      </c>
      <c r="E138" s="61"/>
      <c r="F138" s="61"/>
      <c r="G138" s="62">
        <f t="shared" ref="G138:H142" si="13">G139</f>
        <v>106</v>
      </c>
      <c r="H138" s="62">
        <f t="shared" si="13"/>
        <v>109</v>
      </c>
    </row>
    <row r="139" spans="2:8" ht="45" x14ac:dyDescent="0.25">
      <c r="B139" s="97" t="s">
        <v>141</v>
      </c>
      <c r="C139" s="38" t="s">
        <v>15</v>
      </c>
      <c r="D139" s="35" t="s">
        <v>140</v>
      </c>
      <c r="E139" s="91" t="s">
        <v>21</v>
      </c>
      <c r="F139" s="91"/>
      <c r="G139" s="37">
        <f t="shared" si="13"/>
        <v>106</v>
      </c>
      <c r="H139" s="37">
        <f t="shared" si="13"/>
        <v>109</v>
      </c>
    </row>
    <row r="140" spans="2:8" ht="30" x14ac:dyDescent="0.25">
      <c r="B140" s="77" t="s">
        <v>142</v>
      </c>
      <c r="C140" s="38" t="s">
        <v>15</v>
      </c>
      <c r="D140" s="36" t="s">
        <v>143</v>
      </c>
      <c r="E140" s="50" t="s">
        <v>144</v>
      </c>
      <c r="F140" s="50"/>
      <c r="G140" s="37">
        <f t="shared" si="13"/>
        <v>106</v>
      </c>
      <c r="H140" s="37">
        <f t="shared" si="13"/>
        <v>109</v>
      </c>
    </row>
    <row r="141" spans="2:8" ht="30" customHeight="1" x14ac:dyDescent="0.25">
      <c r="B141" s="77" t="s">
        <v>145</v>
      </c>
      <c r="C141" s="35" t="s">
        <v>15</v>
      </c>
      <c r="D141" s="36" t="s">
        <v>140</v>
      </c>
      <c r="E141" s="50" t="s">
        <v>146</v>
      </c>
      <c r="F141" s="50"/>
      <c r="G141" s="37">
        <f t="shared" si="13"/>
        <v>106</v>
      </c>
      <c r="H141" s="37">
        <f t="shared" si="13"/>
        <v>109</v>
      </c>
    </row>
    <row r="142" spans="2:8" ht="30" x14ac:dyDescent="0.25">
      <c r="B142" s="96" t="s">
        <v>34</v>
      </c>
      <c r="C142" s="43" t="s">
        <v>15</v>
      </c>
      <c r="D142" s="44" t="s">
        <v>140</v>
      </c>
      <c r="E142" s="54" t="s">
        <v>146</v>
      </c>
      <c r="F142" s="54">
        <v>200</v>
      </c>
      <c r="G142" s="45">
        <f t="shared" si="13"/>
        <v>106</v>
      </c>
      <c r="H142" s="45">
        <f t="shared" si="13"/>
        <v>109</v>
      </c>
    </row>
    <row r="143" spans="2:8" ht="30" x14ac:dyDescent="0.25">
      <c r="B143" s="96" t="s">
        <v>35</v>
      </c>
      <c r="C143" s="46" t="s">
        <v>15</v>
      </c>
      <c r="D143" s="44" t="s">
        <v>140</v>
      </c>
      <c r="E143" s="54" t="s">
        <v>146</v>
      </c>
      <c r="F143" s="54">
        <v>240</v>
      </c>
      <c r="G143" s="45">
        <v>106</v>
      </c>
      <c r="H143" s="45">
        <v>109</v>
      </c>
    </row>
    <row r="144" spans="2:8" ht="30" x14ac:dyDescent="0.25">
      <c r="B144" s="98" t="s">
        <v>147</v>
      </c>
      <c r="C144" s="31" t="s">
        <v>15</v>
      </c>
      <c r="D144" s="32" t="s">
        <v>148</v>
      </c>
      <c r="E144" s="48"/>
      <c r="F144" s="48"/>
      <c r="G144" s="33">
        <f t="shared" ref="G144:H148" si="14">G145</f>
        <v>5</v>
      </c>
      <c r="H144" s="33">
        <f t="shared" si="14"/>
        <v>5</v>
      </c>
    </row>
    <row r="145" spans="2:8" ht="60" x14ac:dyDescent="0.25">
      <c r="B145" s="77" t="s">
        <v>149</v>
      </c>
      <c r="C145" s="38" t="s">
        <v>15</v>
      </c>
      <c r="D145" s="36" t="s">
        <v>148</v>
      </c>
      <c r="E145" s="50" t="s">
        <v>150</v>
      </c>
      <c r="F145" s="50"/>
      <c r="G145" s="37">
        <f t="shared" si="14"/>
        <v>5</v>
      </c>
      <c r="H145" s="37">
        <f t="shared" si="14"/>
        <v>5</v>
      </c>
    </row>
    <row r="146" spans="2:8" ht="95.25" customHeight="1" x14ac:dyDescent="0.25">
      <c r="B146" s="90" t="s">
        <v>151</v>
      </c>
      <c r="C146" s="35" t="s">
        <v>15</v>
      </c>
      <c r="D146" s="36" t="s">
        <v>148</v>
      </c>
      <c r="E146" s="50" t="s">
        <v>152</v>
      </c>
      <c r="F146" s="76"/>
      <c r="G146" s="37">
        <f t="shared" si="14"/>
        <v>5</v>
      </c>
      <c r="H146" s="37">
        <f t="shared" si="14"/>
        <v>5</v>
      </c>
    </row>
    <row r="147" spans="2:8" x14ac:dyDescent="0.25">
      <c r="B147" s="73" t="s">
        <v>153</v>
      </c>
      <c r="C147" s="38" t="s">
        <v>15</v>
      </c>
      <c r="D147" s="36" t="s">
        <v>148</v>
      </c>
      <c r="E147" s="50" t="s">
        <v>154</v>
      </c>
      <c r="F147" s="58"/>
      <c r="G147" s="56">
        <f t="shared" si="14"/>
        <v>5</v>
      </c>
      <c r="H147" s="56">
        <f t="shared" si="14"/>
        <v>5</v>
      </c>
    </row>
    <row r="148" spans="2:8" ht="30" x14ac:dyDescent="0.25">
      <c r="B148" s="42" t="s">
        <v>34</v>
      </c>
      <c r="C148" s="46" t="s">
        <v>15</v>
      </c>
      <c r="D148" s="44" t="s">
        <v>148</v>
      </c>
      <c r="E148" s="54" t="s">
        <v>154</v>
      </c>
      <c r="F148" s="54">
        <v>200</v>
      </c>
      <c r="G148" s="45">
        <f t="shared" si="14"/>
        <v>5</v>
      </c>
      <c r="H148" s="45">
        <f t="shared" si="14"/>
        <v>5</v>
      </c>
    </row>
    <row r="149" spans="2:8" ht="30" x14ac:dyDescent="0.25">
      <c r="B149" s="42" t="s">
        <v>35</v>
      </c>
      <c r="C149" s="43" t="s">
        <v>15</v>
      </c>
      <c r="D149" s="44" t="s">
        <v>148</v>
      </c>
      <c r="E149" s="54" t="s">
        <v>154</v>
      </c>
      <c r="F149" s="54">
        <v>240</v>
      </c>
      <c r="G149" s="45">
        <v>5</v>
      </c>
      <c r="H149" s="45">
        <v>5</v>
      </c>
    </row>
    <row r="150" spans="2:8" x14ac:dyDescent="0.25">
      <c r="B150" s="25" t="s">
        <v>155</v>
      </c>
      <c r="C150" s="82" t="s">
        <v>15</v>
      </c>
      <c r="D150" s="27" t="s">
        <v>156</v>
      </c>
      <c r="E150" s="28"/>
      <c r="F150" s="28"/>
      <c r="G150" s="28">
        <f>G151+G168+G188+G201+G162</f>
        <v>121508</v>
      </c>
      <c r="H150" s="28">
        <f>H151+H168+H188+H201+H162</f>
        <v>119355</v>
      </c>
    </row>
    <row r="151" spans="2:8" x14ac:dyDescent="0.25">
      <c r="B151" s="84" t="s">
        <v>157</v>
      </c>
      <c r="C151" s="16" t="s">
        <v>15</v>
      </c>
      <c r="D151" s="60" t="s">
        <v>158</v>
      </c>
      <c r="E151" s="61"/>
      <c r="F151" s="61"/>
      <c r="G151" s="62">
        <f>G152+G157</f>
        <v>6805</v>
      </c>
      <c r="H151" s="62">
        <f>H152+H157</f>
        <v>7022</v>
      </c>
    </row>
    <row r="152" spans="2:8" ht="45" x14ac:dyDescent="0.25">
      <c r="B152" s="92" t="s">
        <v>159</v>
      </c>
      <c r="C152" s="38" t="s">
        <v>15</v>
      </c>
      <c r="D152" s="36" t="s">
        <v>158</v>
      </c>
      <c r="E152" s="50" t="s">
        <v>21</v>
      </c>
      <c r="F152" s="50"/>
      <c r="G152" s="37">
        <f t="shared" ref="G152:H155" si="15">G153</f>
        <v>6167</v>
      </c>
      <c r="H152" s="37">
        <f t="shared" si="15"/>
        <v>6384</v>
      </c>
    </row>
    <row r="153" spans="2:8" ht="30" x14ac:dyDescent="0.25">
      <c r="B153" s="77" t="s">
        <v>160</v>
      </c>
      <c r="C153" s="38" t="s">
        <v>15</v>
      </c>
      <c r="D153" s="36" t="s">
        <v>158</v>
      </c>
      <c r="E153" s="50" t="s">
        <v>161</v>
      </c>
      <c r="F153" s="50"/>
      <c r="G153" s="37">
        <f t="shared" si="15"/>
        <v>6167</v>
      </c>
      <c r="H153" s="37">
        <f t="shared" si="15"/>
        <v>6384</v>
      </c>
    </row>
    <row r="154" spans="2:8" ht="45" x14ac:dyDescent="0.25">
      <c r="B154" s="77" t="s">
        <v>162</v>
      </c>
      <c r="C154" s="35" t="s">
        <v>15</v>
      </c>
      <c r="D154" s="36" t="s">
        <v>158</v>
      </c>
      <c r="E154" s="50" t="s">
        <v>163</v>
      </c>
      <c r="F154" s="50"/>
      <c r="G154" s="37">
        <f t="shared" si="15"/>
        <v>6167</v>
      </c>
      <c r="H154" s="37">
        <f t="shared" si="15"/>
        <v>6384</v>
      </c>
    </row>
    <row r="155" spans="2:8" ht="60" x14ac:dyDescent="0.25">
      <c r="B155" s="42" t="s">
        <v>26</v>
      </c>
      <c r="C155" s="43" t="s">
        <v>15</v>
      </c>
      <c r="D155" s="44" t="s">
        <v>158</v>
      </c>
      <c r="E155" s="54" t="s">
        <v>163</v>
      </c>
      <c r="F155" s="54">
        <v>100</v>
      </c>
      <c r="G155" s="45">
        <f t="shared" si="15"/>
        <v>6167</v>
      </c>
      <c r="H155" s="45">
        <f t="shared" si="15"/>
        <v>6384</v>
      </c>
    </row>
    <row r="156" spans="2:8" ht="30" x14ac:dyDescent="0.25">
      <c r="B156" s="42" t="s">
        <v>28</v>
      </c>
      <c r="C156" s="46" t="s">
        <v>15</v>
      </c>
      <c r="D156" s="44" t="s">
        <v>158</v>
      </c>
      <c r="E156" s="54" t="s">
        <v>163</v>
      </c>
      <c r="F156" s="54">
        <v>120</v>
      </c>
      <c r="G156" s="45">
        <v>6167</v>
      </c>
      <c r="H156" s="45">
        <v>6384</v>
      </c>
    </row>
    <row r="157" spans="2:8" ht="45" x14ac:dyDescent="0.25">
      <c r="B157" s="90" t="s">
        <v>132</v>
      </c>
      <c r="C157" s="38" t="s">
        <v>15</v>
      </c>
      <c r="D157" s="36" t="s">
        <v>164</v>
      </c>
      <c r="E157" s="50" t="s">
        <v>133</v>
      </c>
      <c r="F157" s="50"/>
      <c r="G157" s="37">
        <f t="shared" ref="G157:H160" si="16">G158</f>
        <v>638</v>
      </c>
      <c r="H157" s="37">
        <f t="shared" si="16"/>
        <v>638</v>
      </c>
    </row>
    <row r="158" spans="2:8" ht="37.5" customHeight="1" x14ac:dyDescent="0.25">
      <c r="B158" s="77" t="s">
        <v>134</v>
      </c>
      <c r="C158" s="38" t="s">
        <v>15</v>
      </c>
      <c r="D158" s="36" t="s">
        <v>158</v>
      </c>
      <c r="E158" s="50" t="s">
        <v>135</v>
      </c>
      <c r="F158" s="50"/>
      <c r="G158" s="37">
        <f t="shared" si="16"/>
        <v>638</v>
      </c>
      <c r="H158" s="37">
        <f t="shared" si="16"/>
        <v>638</v>
      </c>
    </row>
    <row r="159" spans="2:8" ht="45" x14ac:dyDescent="0.25">
      <c r="B159" s="77" t="s">
        <v>165</v>
      </c>
      <c r="C159" s="35" t="s">
        <v>15</v>
      </c>
      <c r="D159" s="36" t="s">
        <v>158</v>
      </c>
      <c r="E159" s="50" t="s">
        <v>166</v>
      </c>
      <c r="F159" s="50"/>
      <c r="G159" s="37">
        <f t="shared" si="16"/>
        <v>638</v>
      </c>
      <c r="H159" s="37">
        <f t="shared" si="16"/>
        <v>638</v>
      </c>
    </row>
    <row r="160" spans="2:8" ht="30" x14ac:dyDescent="0.25">
      <c r="B160" s="42" t="s">
        <v>34</v>
      </c>
      <c r="C160" s="43" t="s">
        <v>15</v>
      </c>
      <c r="D160" s="44" t="s">
        <v>158</v>
      </c>
      <c r="E160" s="54" t="s">
        <v>166</v>
      </c>
      <c r="F160" s="54">
        <v>200</v>
      </c>
      <c r="G160" s="45">
        <f t="shared" si="16"/>
        <v>638</v>
      </c>
      <c r="H160" s="45">
        <f t="shared" si="16"/>
        <v>638</v>
      </c>
    </row>
    <row r="161" spans="2:8" ht="30" x14ac:dyDescent="0.25">
      <c r="B161" s="42" t="s">
        <v>35</v>
      </c>
      <c r="C161" s="35" t="s">
        <v>15</v>
      </c>
      <c r="D161" s="44" t="s">
        <v>158</v>
      </c>
      <c r="E161" s="54" t="s">
        <v>166</v>
      </c>
      <c r="F161" s="54">
        <v>240</v>
      </c>
      <c r="G161" s="45">
        <v>638</v>
      </c>
      <c r="H161" s="45">
        <v>638</v>
      </c>
    </row>
    <row r="162" spans="2:8" x14ac:dyDescent="0.25">
      <c r="B162" s="98" t="s">
        <v>167</v>
      </c>
      <c r="C162" s="31" t="s">
        <v>15</v>
      </c>
      <c r="D162" s="32" t="s">
        <v>168</v>
      </c>
      <c r="E162" s="48"/>
      <c r="F162" s="48"/>
      <c r="G162" s="33">
        <f t="shared" ref="G162:H166" si="17">G163</f>
        <v>1953</v>
      </c>
      <c r="H162" s="33">
        <f t="shared" si="17"/>
        <v>1953</v>
      </c>
    </row>
    <row r="163" spans="2:8" ht="60" x14ac:dyDescent="0.25">
      <c r="B163" s="90" t="s">
        <v>110</v>
      </c>
      <c r="C163" s="38" t="s">
        <v>15</v>
      </c>
      <c r="D163" s="36" t="s">
        <v>168</v>
      </c>
      <c r="E163" s="50" t="s">
        <v>111</v>
      </c>
      <c r="F163" s="50"/>
      <c r="G163" s="37">
        <f t="shared" si="17"/>
        <v>1953</v>
      </c>
      <c r="H163" s="37">
        <f t="shared" si="17"/>
        <v>1953</v>
      </c>
    </row>
    <row r="164" spans="2:8" ht="45" x14ac:dyDescent="0.25">
      <c r="B164" s="77" t="s">
        <v>169</v>
      </c>
      <c r="C164" s="35" t="s">
        <v>15</v>
      </c>
      <c r="D164" s="36" t="s">
        <v>168</v>
      </c>
      <c r="E164" s="50" t="s">
        <v>170</v>
      </c>
      <c r="F164" s="50"/>
      <c r="G164" s="37">
        <f t="shared" si="17"/>
        <v>1953</v>
      </c>
      <c r="H164" s="37">
        <f t="shared" si="17"/>
        <v>1953</v>
      </c>
    </row>
    <row r="165" spans="2:8" ht="30" x14ac:dyDescent="0.25">
      <c r="B165" s="77" t="s">
        <v>171</v>
      </c>
      <c r="C165" s="38" t="s">
        <v>15</v>
      </c>
      <c r="D165" s="36" t="s">
        <v>168</v>
      </c>
      <c r="E165" s="50" t="s">
        <v>172</v>
      </c>
      <c r="F165" s="50"/>
      <c r="G165" s="37">
        <f t="shared" si="17"/>
        <v>1953</v>
      </c>
      <c r="H165" s="37">
        <f t="shared" si="17"/>
        <v>1953</v>
      </c>
    </row>
    <row r="166" spans="2:8" ht="30.75" customHeight="1" x14ac:dyDescent="0.25">
      <c r="B166" s="42" t="s">
        <v>34</v>
      </c>
      <c r="C166" s="46" t="s">
        <v>15</v>
      </c>
      <c r="D166" s="44" t="s">
        <v>168</v>
      </c>
      <c r="E166" s="54" t="s">
        <v>172</v>
      </c>
      <c r="F166" s="54">
        <v>200</v>
      </c>
      <c r="G166" s="45">
        <f t="shared" si="17"/>
        <v>1953</v>
      </c>
      <c r="H166" s="45">
        <f t="shared" si="17"/>
        <v>1953</v>
      </c>
    </row>
    <row r="167" spans="2:8" ht="30" x14ac:dyDescent="0.25">
      <c r="B167" s="42" t="s">
        <v>35</v>
      </c>
      <c r="C167" s="43" t="s">
        <v>15</v>
      </c>
      <c r="D167" s="44" t="s">
        <v>168</v>
      </c>
      <c r="E167" s="54" t="s">
        <v>172</v>
      </c>
      <c r="F167" s="54">
        <v>240</v>
      </c>
      <c r="G167" s="45">
        <v>1953</v>
      </c>
      <c r="H167" s="45">
        <v>1953</v>
      </c>
    </row>
    <row r="168" spans="2:8" x14ac:dyDescent="0.25">
      <c r="B168" s="84" t="s">
        <v>173</v>
      </c>
      <c r="C168" s="31" t="s">
        <v>15</v>
      </c>
      <c r="D168" s="60" t="s">
        <v>174</v>
      </c>
      <c r="E168" s="61"/>
      <c r="F168" s="61"/>
      <c r="G168" s="61">
        <f>G169+G180</f>
        <v>46399</v>
      </c>
      <c r="H168" s="61">
        <f>H169+H180</f>
        <v>41461</v>
      </c>
    </row>
    <row r="169" spans="2:8" ht="45" x14ac:dyDescent="0.25">
      <c r="B169" s="92" t="s">
        <v>141</v>
      </c>
      <c r="C169" s="35" t="s">
        <v>15</v>
      </c>
      <c r="D169" s="36" t="s">
        <v>174</v>
      </c>
      <c r="E169" s="50" t="s">
        <v>21</v>
      </c>
      <c r="F169" s="50"/>
      <c r="G169" s="37">
        <f>G170+G176</f>
        <v>661</v>
      </c>
      <c r="H169" s="37">
        <f>H170+H176</f>
        <v>684</v>
      </c>
    </row>
    <row r="170" spans="2:8" ht="47.25" customHeight="1" x14ac:dyDescent="0.25">
      <c r="B170" s="77" t="s">
        <v>175</v>
      </c>
      <c r="C170" s="38" t="s">
        <v>15</v>
      </c>
      <c r="D170" s="35" t="s">
        <v>174</v>
      </c>
      <c r="E170" s="91" t="s">
        <v>176</v>
      </c>
      <c r="F170" s="91"/>
      <c r="G170" s="37">
        <f>G171</f>
        <v>441</v>
      </c>
      <c r="H170" s="37">
        <f>H171</f>
        <v>456</v>
      </c>
    </row>
    <row r="171" spans="2:8" ht="42.75" customHeight="1" x14ac:dyDescent="0.25">
      <c r="B171" s="77" t="s">
        <v>177</v>
      </c>
      <c r="C171" s="35" t="s">
        <v>15</v>
      </c>
      <c r="D171" s="36" t="s">
        <v>174</v>
      </c>
      <c r="E171" s="50" t="s">
        <v>178</v>
      </c>
      <c r="F171" s="50"/>
      <c r="G171" s="37">
        <f>G172+G174</f>
        <v>441</v>
      </c>
      <c r="H171" s="37">
        <f>H172+H174</f>
        <v>456</v>
      </c>
    </row>
    <row r="172" spans="2:8" ht="57" customHeight="1" x14ac:dyDescent="0.25">
      <c r="B172" s="42" t="s">
        <v>26</v>
      </c>
      <c r="C172" s="43" t="s">
        <v>15</v>
      </c>
      <c r="D172" s="44" t="s">
        <v>174</v>
      </c>
      <c r="E172" s="54" t="s">
        <v>178</v>
      </c>
      <c r="F172" s="54">
        <v>100</v>
      </c>
      <c r="G172" s="45">
        <f>G173</f>
        <v>326</v>
      </c>
      <c r="H172" s="45">
        <f>H173</f>
        <v>339</v>
      </c>
    </row>
    <row r="173" spans="2:8" ht="21.75" customHeight="1" x14ac:dyDescent="0.25">
      <c r="B173" s="42" t="s">
        <v>28</v>
      </c>
      <c r="C173" s="43" t="s">
        <v>15</v>
      </c>
      <c r="D173" s="44" t="s">
        <v>174</v>
      </c>
      <c r="E173" s="54" t="s">
        <v>178</v>
      </c>
      <c r="F173" s="54">
        <v>120</v>
      </c>
      <c r="G173" s="45">
        <v>326</v>
      </c>
      <c r="H173" s="45">
        <v>339</v>
      </c>
    </row>
    <row r="174" spans="2:8" ht="28.5" customHeight="1" x14ac:dyDescent="0.25">
      <c r="B174" s="42" t="s">
        <v>34</v>
      </c>
      <c r="C174" s="46" t="s">
        <v>15</v>
      </c>
      <c r="D174" s="44" t="s">
        <v>174</v>
      </c>
      <c r="E174" s="54" t="s">
        <v>178</v>
      </c>
      <c r="F174" s="54">
        <v>200</v>
      </c>
      <c r="G174" s="45">
        <f>G175</f>
        <v>115</v>
      </c>
      <c r="H174" s="45">
        <f>H175</f>
        <v>117</v>
      </c>
    </row>
    <row r="175" spans="2:8" ht="30" x14ac:dyDescent="0.25">
      <c r="B175" s="42" t="s">
        <v>35</v>
      </c>
      <c r="C175" s="43" t="s">
        <v>15</v>
      </c>
      <c r="D175" s="44" t="s">
        <v>174</v>
      </c>
      <c r="E175" s="54" t="s">
        <v>178</v>
      </c>
      <c r="F175" s="54">
        <v>240</v>
      </c>
      <c r="G175" s="45">
        <v>115</v>
      </c>
      <c r="H175" s="45">
        <v>117</v>
      </c>
    </row>
    <row r="176" spans="2:8" ht="47.25" x14ac:dyDescent="0.25">
      <c r="B176" s="71" t="s">
        <v>179</v>
      </c>
      <c r="C176" s="35" t="s">
        <v>15</v>
      </c>
      <c r="D176" s="36" t="s">
        <v>174</v>
      </c>
      <c r="E176" s="50" t="s">
        <v>180</v>
      </c>
      <c r="F176" s="50"/>
      <c r="G176" s="37">
        <f t="shared" ref="G176:H178" si="18">G177</f>
        <v>220</v>
      </c>
      <c r="H176" s="37">
        <f t="shared" si="18"/>
        <v>228</v>
      </c>
    </row>
    <row r="177" spans="2:8" ht="30" x14ac:dyDescent="0.25">
      <c r="B177" s="77" t="s">
        <v>181</v>
      </c>
      <c r="C177" s="38" t="s">
        <v>15</v>
      </c>
      <c r="D177" s="36" t="s">
        <v>174</v>
      </c>
      <c r="E177" s="50" t="s">
        <v>182</v>
      </c>
      <c r="F177" s="50"/>
      <c r="G177" s="37">
        <f t="shared" si="18"/>
        <v>220</v>
      </c>
      <c r="H177" s="37">
        <f t="shared" si="18"/>
        <v>228</v>
      </c>
    </row>
    <row r="178" spans="2:8" ht="36.75" customHeight="1" x14ac:dyDescent="0.25">
      <c r="B178" s="42" t="s">
        <v>34</v>
      </c>
      <c r="C178" s="43" t="s">
        <v>15</v>
      </c>
      <c r="D178" s="44" t="s">
        <v>174</v>
      </c>
      <c r="E178" s="54" t="s">
        <v>182</v>
      </c>
      <c r="F178" s="54">
        <v>200</v>
      </c>
      <c r="G178" s="45">
        <f t="shared" si="18"/>
        <v>220</v>
      </c>
      <c r="H178" s="45">
        <f t="shared" si="18"/>
        <v>228</v>
      </c>
    </row>
    <row r="179" spans="2:8" ht="30" x14ac:dyDescent="0.25">
      <c r="B179" s="42" t="s">
        <v>35</v>
      </c>
      <c r="C179" s="46" t="s">
        <v>15</v>
      </c>
      <c r="D179" s="44" t="s">
        <v>174</v>
      </c>
      <c r="E179" s="54" t="s">
        <v>182</v>
      </c>
      <c r="F179" s="54">
        <v>240</v>
      </c>
      <c r="G179" s="45">
        <v>220</v>
      </c>
      <c r="H179" s="45">
        <v>228</v>
      </c>
    </row>
    <row r="180" spans="2:8" ht="45" x14ac:dyDescent="0.25">
      <c r="B180" s="77" t="s">
        <v>183</v>
      </c>
      <c r="C180" s="38" t="s">
        <v>15</v>
      </c>
      <c r="D180" s="36" t="s">
        <v>174</v>
      </c>
      <c r="E180" s="50" t="s">
        <v>184</v>
      </c>
      <c r="F180" s="50"/>
      <c r="G180" s="37">
        <f>G181</f>
        <v>45738</v>
      </c>
      <c r="H180" s="37">
        <f>H181</f>
        <v>40777</v>
      </c>
    </row>
    <row r="181" spans="2:8" ht="45" x14ac:dyDescent="0.25">
      <c r="B181" s="77" t="s">
        <v>185</v>
      </c>
      <c r="C181" s="35" t="s">
        <v>15</v>
      </c>
      <c r="D181" s="36" t="s">
        <v>174</v>
      </c>
      <c r="E181" s="50" t="s">
        <v>186</v>
      </c>
      <c r="F181" s="50"/>
      <c r="G181" s="37">
        <f>G185+G182</f>
        <v>45738</v>
      </c>
      <c r="H181" s="37">
        <f>H185</f>
        <v>40777</v>
      </c>
    </row>
    <row r="182" spans="2:8" ht="60" x14ac:dyDescent="0.25">
      <c r="B182" s="99" t="s">
        <v>187</v>
      </c>
      <c r="C182" s="35" t="s">
        <v>15</v>
      </c>
      <c r="D182" s="100" t="s">
        <v>174</v>
      </c>
      <c r="E182" s="37" t="s">
        <v>188</v>
      </c>
      <c r="F182" s="101"/>
      <c r="G182" s="101">
        <f>G183</f>
        <v>4961</v>
      </c>
      <c r="H182" s="37"/>
    </row>
    <row r="183" spans="2:8" ht="30" x14ac:dyDescent="0.25">
      <c r="B183" s="102" t="s">
        <v>34</v>
      </c>
      <c r="C183" s="46" t="s">
        <v>15</v>
      </c>
      <c r="D183" s="103" t="s">
        <v>174</v>
      </c>
      <c r="E183" s="45" t="s">
        <v>188</v>
      </c>
      <c r="F183" s="45">
        <v>200</v>
      </c>
      <c r="G183" s="104">
        <f>G184</f>
        <v>4961</v>
      </c>
      <c r="H183" s="37"/>
    </row>
    <row r="184" spans="2:8" ht="30" x14ac:dyDescent="0.25">
      <c r="B184" s="102" t="s">
        <v>35</v>
      </c>
      <c r="C184" s="46" t="s">
        <v>15</v>
      </c>
      <c r="D184" s="103" t="s">
        <v>174</v>
      </c>
      <c r="E184" s="45" t="s">
        <v>188</v>
      </c>
      <c r="F184" s="45">
        <v>240</v>
      </c>
      <c r="G184" s="104">
        <v>4961</v>
      </c>
      <c r="H184" s="37"/>
    </row>
    <row r="185" spans="2:8" ht="25.5" customHeight="1" x14ac:dyDescent="0.25">
      <c r="B185" s="73" t="s">
        <v>189</v>
      </c>
      <c r="C185" s="38" t="s">
        <v>15</v>
      </c>
      <c r="D185" s="36" t="s">
        <v>174</v>
      </c>
      <c r="E185" s="50" t="s">
        <v>190</v>
      </c>
      <c r="F185" s="76"/>
      <c r="G185" s="37">
        <f>G186</f>
        <v>40777</v>
      </c>
      <c r="H185" s="37">
        <f>H186</f>
        <v>40777</v>
      </c>
    </row>
    <row r="186" spans="2:8" ht="30" x14ac:dyDescent="0.25">
      <c r="B186" s="96" t="s">
        <v>34</v>
      </c>
      <c r="C186" s="43" t="s">
        <v>15</v>
      </c>
      <c r="D186" s="44" t="s">
        <v>174</v>
      </c>
      <c r="E186" s="54" t="s">
        <v>190</v>
      </c>
      <c r="F186" s="54">
        <v>200</v>
      </c>
      <c r="G186" s="45">
        <f>G187</f>
        <v>40777</v>
      </c>
      <c r="H186" s="45">
        <f>H187</f>
        <v>40777</v>
      </c>
    </row>
    <row r="187" spans="2:8" ht="30" x14ac:dyDescent="0.25">
      <c r="B187" s="96" t="s">
        <v>35</v>
      </c>
      <c r="C187" s="46" t="s">
        <v>15</v>
      </c>
      <c r="D187" s="44" t="s">
        <v>174</v>
      </c>
      <c r="E187" s="54" t="s">
        <v>190</v>
      </c>
      <c r="F187" s="54">
        <v>240</v>
      </c>
      <c r="G187" s="45">
        <v>40777</v>
      </c>
      <c r="H187" s="45">
        <v>40777</v>
      </c>
    </row>
    <row r="188" spans="2:8" x14ac:dyDescent="0.25">
      <c r="B188" s="25" t="s">
        <v>191</v>
      </c>
      <c r="C188" s="31" t="s">
        <v>15</v>
      </c>
      <c r="D188" s="60" t="s">
        <v>192</v>
      </c>
      <c r="E188" s="61"/>
      <c r="F188" s="61"/>
      <c r="G188" s="62">
        <f>G189</f>
        <v>62591</v>
      </c>
      <c r="H188" s="62">
        <f>H189</f>
        <v>65094</v>
      </c>
    </row>
    <row r="189" spans="2:8" ht="30" x14ac:dyDescent="0.25">
      <c r="B189" s="77" t="s">
        <v>193</v>
      </c>
      <c r="C189" s="35" t="s">
        <v>15</v>
      </c>
      <c r="D189" s="36" t="s">
        <v>192</v>
      </c>
      <c r="E189" s="50" t="s">
        <v>194</v>
      </c>
      <c r="F189" s="50"/>
      <c r="G189" s="37">
        <f>G190+G197</f>
        <v>62591</v>
      </c>
      <c r="H189" s="37">
        <f>H190+H197</f>
        <v>65094</v>
      </c>
    </row>
    <row r="190" spans="2:8" ht="77.650000000000006" customHeight="1" x14ac:dyDescent="0.25">
      <c r="B190" s="77" t="s">
        <v>195</v>
      </c>
      <c r="C190" s="38" t="s">
        <v>15</v>
      </c>
      <c r="D190" s="36" t="s">
        <v>192</v>
      </c>
      <c r="E190" s="50" t="s">
        <v>196</v>
      </c>
      <c r="F190" s="50"/>
      <c r="G190" s="37">
        <f>G191+G194</f>
        <v>22899</v>
      </c>
      <c r="H190" s="37">
        <f>H191+H194</f>
        <v>23815</v>
      </c>
    </row>
    <row r="191" spans="2:8" x14ac:dyDescent="0.25">
      <c r="B191" s="73" t="s">
        <v>197</v>
      </c>
      <c r="C191" s="38" t="s">
        <v>15</v>
      </c>
      <c r="D191" s="52" t="s">
        <v>192</v>
      </c>
      <c r="E191" s="53" t="s">
        <v>198</v>
      </c>
      <c r="F191" s="53"/>
      <c r="G191" s="56">
        <f>G192</f>
        <v>3199</v>
      </c>
      <c r="H191" s="56">
        <f>H192</f>
        <v>3217</v>
      </c>
    </row>
    <row r="192" spans="2:8" ht="37.5" customHeight="1" x14ac:dyDescent="0.25">
      <c r="B192" s="42" t="s">
        <v>34</v>
      </c>
      <c r="C192" s="46" t="s">
        <v>15</v>
      </c>
      <c r="D192" s="44" t="s">
        <v>192</v>
      </c>
      <c r="E192" s="54" t="s">
        <v>198</v>
      </c>
      <c r="F192" s="54">
        <v>200</v>
      </c>
      <c r="G192" s="45">
        <f>G193</f>
        <v>3199</v>
      </c>
      <c r="H192" s="45">
        <f>H193</f>
        <v>3217</v>
      </c>
    </row>
    <row r="193" spans="2:8" ht="30" x14ac:dyDescent="0.25">
      <c r="B193" s="42" t="s">
        <v>35</v>
      </c>
      <c r="C193" s="43" t="s">
        <v>15</v>
      </c>
      <c r="D193" s="44" t="s">
        <v>192</v>
      </c>
      <c r="E193" s="54" t="s">
        <v>198</v>
      </c>
      <c r="F193" s="54">
        <v>240</v>
      </c>
      <c r="G193" s="45">
        <v>3199</v>
      </c>
      <c r="H193" s="45">
        <v>3217</v>
      </c>
    </row>
    <row r="194" spans="2:8" ht="45" x14ac:dyDescent="0.25">
      <c r="B194" s="105" t="s">
        <v>199</v>
      </c>
      <c r="C194" s="35" t="s">
        <v>15</v>
      </c>
      <c r="D194" s="36" t="s">
        <v>192</v>
      </c>
      <c r="E194" s="50" t="s">
        <v>200</v>
      </c>
      <c r="F194" s="50"/>
      <c r="G194" s="37">
        <f>G195</f>
        <v>19700</v>
      </c>
      <c r="H194" s="37">
        <f>H195</f>
        <v>20598</v>
      </c>
    </row>
    <row r="195" spans="2:8" ht="30" x14ac:dyDescent="0.25">
      <c r="B195" s="42" t="s">
        <v>34</v>
      </c>
      <c r="C195" s="43" t="s">
        <v>15</v>
      </c>
      <c r="D195" s="44" t="s">
        <v>192</v>
      </c>
      <c r="E195" s="54" t="s">
        <v>200</v>
      </c>
      <c r="F195" s="54">
        <v>200</v>
      </c>
      <c r="G195" s="45">
        <f>G196</f>
        <v>19700</v>
      </c>
      <c r="H195" s="45">
        <f>H196</f>
        <v>20598</v>
      </c>
    </row>
    <row r="196" spans="2:8" ht="30" x14ac:dyDescent="0.25">
      <c r="B196" s="42" t="s">
        <v>35</v>
      </c>
      <c r="C196" s="43" t="s">
        <v>15</v>
      </c>
      <c r="D196" s="44" t="s">
        <v>192</v>
      </c>
      <c r="E196" s="54" t="s">
        <v>200</v>
      </c>
      <c r="F196" s="54">
        <v>240</v>
      </c>
      <c r="G196" s="45">
        <v>19700</v>
      </c>
      <c r="H196" s="45">
        <v>20598</v>
      </c>
    </row>
    <row r="197" spans="2:8" ht="75" x14ac:dyDescent="0.25">
      <c r="B197" s="77" t="s">
        <v>201</v>
      </c>
      <c r="C197" s="35" t="s">
        <v>15</v>
      </c>
      <c r="D197" s="36" t="s">
        <v>192</v>
      </c>
      <c r="E197" s="50" t="s">
        <v>202</v>
      </c>
      <c r="F197" s="50"/>
      <c r="G197" s="37">
        <f t="shared" ref="G197:H199" si="19">G198</f>
        <v>39692</v>
      </c>
      <c r="H197" s="37">
        <f t="shared" si="19"/>
        <v>41279</v>
      </c>
    </row>
    <row r="198" spans="2:8" x14ac:dyDescent="0.25">
      <c r="B198" s="73" t="s">
        <v>203</v>
      </c>
      <c r="C198" s="38" t="s">
        <v>15</v>
      </c>
      <c r="D198" s="52" t="s">
        <v>192</v>
      </c>
      <c r="E198" s="53" t="s">
        <v>204</v>
      </c>
      <c r="F198" s="53"/>
      <c r="G198" s="56">
        <f t="shared" si="19"/>
        <v>39692</v>
      </c>
      <c r="H198" s="56">
        <f t="shared" si="19"/>
        <v>41279</v>
      </c>
    </row>
    <row r="199" spans="2:8" ht="30" x14ac:dyDescent="0.25">
      <c r="B199" s="42" t="s">
        <v>34</v>
      </c>
      <c r="C199" s="46" t="s">
        <v>15</v>
      </c>
      <c r="D199" s="44" t="s">
        <v>192</v>
      </c>
      <c r="E199" s="54" t="s">
        <v>204</v>
      </c>
      <c r="F199" s="54">
        <v>200</v>
      </c>
      <c r="G199" s="45">
        <f t="shared" si="19"/>
        <v>39692</v>
      </c>
      <c r="H199" s="45">
        <f t="shared" si="19"/>
        <v>41279</v>
      </c>
    </row>
    <row r="200" spans="2:8" ht="30" x14ac:dyDescent="0.25">
      <c r="B200" s="42" t="s">
        <v>35</v>
      </c>
      <c r="C200" s="43" t="s">
        <v>15</v>
      </c>
      <c r="D200" s="44" t="s">
        <v>192</v>
      </c>
      <c r="E200" s="54" t="s">
        <v>204</v>
      </c>
      <c r="F200" s="54">
        <v>240</v>
      </c>
      <c r="G200" s="45">
        <v>39692</v>
      </c>
      <c r="H200" s="45">
        <v>41279</v>
      </c>
    </row>
    <row r="201" spans="2:8" x14ac:dyDescent="0.25">
      <c r="B201" s="25" t="s">
        <v>205</v>
      </c>
      <c r="C201" s="31" t="s">
        <v>15</v>
      </c>
      <c r="D201" s="60" t="s">
        <v>206</v>
      </c>
      <c r="E201" s="61"/>
      <c r="F201" s="61"/>
      <c r="G201" s="62">
        <f>G202+G207+G215</f>
        <v>3760</v>
      </c>
      <c r="H201" s="62">
        <f>H202+H207+H215</f>
        <v>3825</v>
      </c>
    </row>
    <row r="202" spans="2:8" ht="30" x14ac:dyDescent="0.25">
      <c r="B202" s="97" t="s">
        <v>207</v>
      </c>
      <c r="C202" s="35" t="s">
        <v>15</v>
      </c>
      <c r="D202" s="36" t="s">
        <v>206</v>
      </c>
      <c r="E202" s="50" t="s">
        <v>86</v>
      </c>
      <c r="F202" s="50"/>
      <c r="G202" s="37">
        <f t="shared" ref="G202:H205" si="20">G203</f>
        <v>1551</v>
      </c>
      <c r="H202" s="37">
        <f t="shared" si="20"/>
        <v>1551</v>
      </c>
    </row>
    <row r="203" spans="2:8" ht="30" x14ac:dyDescent="0.25">
      <c r="B203" s="85" t="s">
        <v>208</v>
      </c>
      <c r="C203" s="38" t="s">
        <v>15</v>
      </c>
      <c r="D203" s="36" t="s">
        <v>206</v>
      </c>
      <c r="E203" s="50" t="s">
        <v>209</v>
      </c>
      <c r="F203" s="50"/>
      <c r="G203" s="37">
        <f t="shared" si="20"/>
        <v>1551</v>
      </c>
      <c r="H203" s="37">
        <f t="shared" si="20"/>
        <v>1551</v>
      </c>
    </row>
    <row r="204" spans="2:8" x14ac:dyDescent="0.25">
      <c r="B204" s="63" t="s">
        <v>210</v>
      </c>
      <c r="C204" s="35" t="s">
        <v>15</v>
      </c>
      <c r="D204" s="36" t="s">
        <v>206</v>
      </c>
      <c r="E204" s="50" t="s">
        <v>211</v>
      </c>
      <c r="F204" s="50"/>
      <c r="G204" s="37">
        <f t="shared" si="20"/>
        <v>1551</v>
      </c>
      <c r="H204" s="37">
        <f t="shared" si="20"/>
        <v>1551</v>
      </c>
    </row>
    <row r="205" spans="2:8" x14ac:dyDescent="0.25">
      <c r="B205" s="58" t="s">
        <v>50</v>
      </c>
      <c r="C205" s="43" t="s">
        <v>15</v>
      </c>
      <c r="D205" s="44" t="s">
        <v>206</v>
      </c>
      <c r="E205" s="54" t="s">
        <v>211</v>
      </c>
      <c r="F205" s="54">
        <v>800</v>
      </c>
      <c r="G205" s="45">
        <f t="shared" si="20"/>
        <v>1551</v>
      </c>
      <c r="H205" s="45">
        <f t="shared" si="20"/>
        <v>1551</v>
      </c>
    </row>
    <row r="206" spans="2:8" ht="45" x14ac:dyDescent="0.25">
      <c r="B206" s="96" t="s">
        <v>212</v>
      </c>
      <c r="C206" s="43" t="s">
        <v>15</v>
      </c>
      <c r="D206" s="44" t="s">
        <v>206</v>
      </c>
      <c r="E206" s="54" t="s">
        <v>211</v>
      </c>
      <c r="F206" s="54">
        <v>810</v>
      </c>
      <c r="G206" s="45">
        <v>1551</v>
      </c>
      <c r="H206" s="45">
        <v>1551</v>
      </c>
    </row>
    <row r="207" spans="2:8" ht="45" x14ac:dyDescent="0.25">
      <c r="B207" s="90" t="s">
        <v>91</v>
      </c>
      <c r="C207" s="35" t="s">
        <v>15</v>
      </c>
      <c r="D207" s="36" t="s">
        <v>206</v>
      </c>
      <c r="E207" s="50" t="s">
        <v>92</v>
      </c>
      <c r="F207" s="50"/>
      <c r="G207" s="50">
        <f>G208</f>
        <v>447</v>
      </c>
      <c r="H207" s="50">
        <f>H208</f>
        <v>450</v>
      </c>
    </row>
    <row r="208" spans="2:8" ht="60.4" customHeight="1" x14ac:dyDescent="0.25">
      <c r="B208" s="90" t="s">
        <v>213</v>
      </c>
      <c r="C208" s="38" t="s">
        <v>15</v>
      </c>
      <c r="D208" s="35" t="s">
        <v>206</v>
      </c>
      <c r="E208" s="91" t="s">
        <v>214</v>
      </c>
      <c r="F208" s="91"/>
      <c r="G208" s="91">
        <f>G209+G212</f>
        <v>447</v>
      </c>
      <c r="H208" s="91">
        <f>H209+H212</f>
        <v>450</v>
      </c>
    </row>
    <row r="209" spans="2:8" ht="24.6" customHeight="1" x14ac:dyDescent="0.25">
      <c r="B209" s="92" t="s">
        <v>215</v>
      </c>
      <c r="C209" s="35" t="s">
        <v>15</v>
      </c>
      <c r="D209" s="35" t="s">
        <v>206</v>
      </c>
      <c r="E209" s="91" t="s">
        <v>216</v>
      </c>
      <c r="F209" s="58"/>
      <c r="G209" s="37">
        <f>G210</f>
        <v>400</v>
      </c>
      <c r="H209" s="37">
        <f>H210</f>
        <v>400</v>
      </c>
    </row>
    <row r="210" spans="2:8" ht="30" x14ac:dyDescent="0.25">
      <c r="B210" s="42" t="s">
        <v>34</v>
      </c>
      <c r="C210" s="43" t="s">
        <v>15</v>
      </c>
      <c r="D210" s="46" t="s">
        <v>206</v>
      </c>
      <c r="E210" s="95" t="s">
        <v>216</v>
      </c>
      <c r="F210" s="54">
        <v>200</v>
      </c>
      <c r="G210" s="45">
        <f>G211</f>
        <v>400</v>
      </c>
      <c r="H210" s="45">
        <f>H211</f>
        <v>400</v>
      </c>
    </row>
    <row r="211" spans="2:8" ht="30" x14ac:dyDescent="0.25">
      <c r="B211" s="42" t="s">
        <v>35</v>
      </c>
      <c r="C211" s="46" t="s">
        <v>15</v>
      </c>
      <c r="D211" s="46" t="s">
        <v>206</v>
      </c>
      <c r="E211" s="95" t="s">
        <v>216</v>
      </c>
      <c r="F211" s="54">
        <v>240</v>
      </c>
      <c r="G211" s="45">
        <v>400</v>
      </c>
      <c r="H211" s="45">
        <v>400</v>
      </c>
    </row>
    <row r="212" spans="2:8" x14ac:dyDescent="0.25">
      <c r="B212" s="92" t="s">
        <v>217</v>
      </c>
      <c r="C212" s="35" t="s">
        <v>15</v>
      </c>
      <c r="D212" s="35" t="s">
        <v>206</v>
      </c>
      <c r="E212" s="91" t="s">
        <v>218</v>
      </c>
      <c r="F212" s="58"/>
      <c r="G212" s="53">
        <f>G213</f>
        <v>47</v>
      </c>
      <c r="H212" s="53">
        <f>H213</f>
        <v>50</v>
      </c>
    </row>
    <row r="213" spans="2:8" ht="30" x14ac:dyDescent="0.25">
      <c r="B213" s="42" t="s">
        <v>34</v>
      </c>
      <c r="C213" s="43" t="s">
        <v>15</v>
      </c>
      <c r="D213" s="46" t="s">
        <v>206</v>
      </c>
      <c r="E213" s="95" t="s">
        <v>218</v>
      </c>
      <c r="F213" s="54">
        <v>200</v>
      </c>
      <c r="G213" s="54">
        <f>G214</f>
        <v>47</v>
      </c>
      <c r="H213" s="54">
        <f>H214</f>
        <v>50</v>
      </c>
    </row>
    <row r="214" spans="2:8" ht="30" x14ac:dyDescent="0.25">
      <c r="B214" s="42" t="s">
        <v>35</v>
      </c>
      <c r="C214" s="43" t="s">
        <v>15</v>
      </c>
      <c r="D214" s="46" t="s">
        <v>206</v>
      </c>
      <c r="E214" s="95" t="s">
        <v>218</v>
      </c>
      <c r="F214" s="54">
        <v>240</v>
      </c>
      <c r="G214" s="54">
        <v>47</v>
      </c>
      <c r="H214" s="45">
        <v>50</v>
      </c>
    </row>
    <row r="215" spans="2:8" ht="45" x14ac:dyDescent="0.25">
      <c r="B215" s="77" t="s">
        <v>219</v>
      </c>
      <c r="C215" s="38" t="s">
        <v>15</v>
      </c>
      <c r="D215" s="36" t="s">
        <v>206</v>
      </c>
      <c r="E215" s="50" t="s">
        <v>220</v>
      </c>
      <c r="F215" s="50"/>
      <c r="G215" s="37">
        <f>G216</f>
        <v>1762</v>
      </c>
      <c r="H215" s="37">
        <f>H216</f>
        <v>1824</v>
      </c>
    </row>
    <row r="216" spans="2:8" ht="30" x14ac:dyDescent="0.25">
      <c r="B216" s="77" t="s">
        <v>221</v>
      </c>
      <c r="C216" s="38" t="s">
        <v>15</v>
      </c>
      <c r="D216" s="36" t="s">
        <v>206</v>
      </c>
      <c r="E216" s="50" t="s">
        <v>222</v>
      </c>
      <c r="F216" s="50"/>
      <c r="G216" s="37">
        <f>G217</f>
        <v>1762</v>
      </c>
      <c r="H216" s="37">
        <f>H217</f>
        <v>1824</v>
      </c>
    </row>
    <row r="217" spans="2:8" ht="30" x14ac:dyDescent="0.25">
      <c r="B217" s="77" t="s">
        <v>223</v>
      </c>
      <c r="C217" s="35" t="s">
        <v>15</v>
      </c>
      <c r="D217" s="36" t="s">
        <v>206</v>
      </c>
      <c r="E217" s="50" t="s">
        <v>224</v>
      </c>
      <c r="F217" s="50"/>
      <c r="G217" s="37">
        <f>G218+G220</f>
        <v>1762</v>
      </c>
      <c r="H217" s="37">
        <f>H218+H220</f>
        <v>1824</v>
      </c>
    </row>
    <row r="218" spans="2:8" ht="60" x14ac:dyDescent="0.25">
      <c r="B218" s="42" t="s">
        <v>26</v>
      </c>
      <c r="C218" s="43" t="s">
        <v>15</v>
      </c>
      <c r="D218" s="44" t="s">
        <v>206</v>
      </c>
      <c r="E218" s="54" t="s">
        <v>224</v>
      </c>
      <c r="F218" s="54">
        <v>100</v>
      </c>
      <c r="G218" s="45">
        <f>G219</f>
        <v>1743</v>
      </c>
      <c r="H218" s="45">
        <f>H219</f>
        <v>1813</v>
      </c>
    </row>
    <row r="219" spans="2:8" ht="30" x14ac:dyDescent="0.25">
      <c r="B219" s="42" t="s">
        <v>28</v>
      </c>
      <c r="C219" s="46" t="s">
        <v>15</v>
      </c>
      <c r="D219" s="44" t="s">
        <v>206</v>
      </c>
      <c r="E219" s="54" t="s">
        <v>224</v>
      </c>
      <c r="F219" s="54">
        <v>120</v>
      </c>
      <c r="G219" s="45">
        <v>1743</v>
      </c>
      <c r="H219" s="45">
        <v>1813</v>
      </c>
    </row>
    <row r="220" spans="2:8" ht="30" x14ac:dyDescent="0.25">
      <c r="B220" s="42" t="s">
        <v>34</v>
      </c>
      <c r="C220" s="43" t="s">
        <v>15</v>
      </c>
      <c r="D220" s="44" t="s">
        <v>206</v>
      </c>
      <c r="E220" s="54" t="s">
        <v>224</v>
      </c>
      <c r="F220" s="54">
        <v>200</v>
      </c>
      <c r="G220" s="45">
        <f>G221</f>
        <v>19</v>
      </c>
      <c r="H220" s="45">
        <f>H221</f>
        <v>11</v>
      </c>
    </row>
    <row r="221" spans="2:8" ht="30" x14ac:dyDescent="0.25">
      <c r="B221" s="42" t="s">
        <v>35</v>
      </c>
      <c r="C221" s="43" t="s">
        <v>15</v>
      </c>
      <c r="D221" s="44" t="s">
        <v>206</v>
      </c>
      <c r="E221" s="54" t="s">
        <v>224</v>
      </c>
      <c r="F221" s="54">
        <v>240</v>
      </c>
      <c r="G221" s="45">
        <v>19</v>
      </c>
      <c r="H221" s="45">
        <v>11</v>
      </c>
    </row>
    <row r="222" spans="2:8" x14ac:dyDescent="0.25">
      <c r="B222" s="25" t="s">
        <v>225</v>
      </c>
      <c r="C222" s="26" t="s">
        <v>15</v>
      </c>
      <c r="D222" s="27" t="s">
        <v>226</v>
      </c>
      <c r="E222" s="28"/>
      <c r="F222" s="28"/>
      <c r="G222" s="28">
        <f>G223+G237+G250</f>
        <v>71473</v>
      </c>
      <c r="H222" s="28">
        <f>H223+H237+H250</f>
        <v>49576</v>
      </c>
    </row>
    <row r="223" spans="2:8" x14ac:dyDescent="0.25">
      <c r="B223" s="106" t="s">
        <v>227</v>
      </c>
      <c r="C223" s="31" t="s">
        <v>15</v>
      </c>
      <c r="D223" s="60" t="s">
        <v>228</v>
      </c>
      <c r="E223" s="28"/>
      <c r="F223" s="28"/>
      <c r="G223" s="61">
        <f>G224</f>
        <v>26094</v>
      </c>
      <c r="H223" s="61">
        <f>H224</f>
        <v>5713</v>
      </c>
    </row>
    <row r="224" spans="2:8" ht="30" x14ac:dyDescent="0.25">
      <c r="B224" s="77" t="s">
        <v>229</v>
      </c>
      <c r="C224" s="35" t="s">
        <v>15</v>
      </c>
      <c r="D224" s="36" t="s">
        <v>228</v>
      </c>
      <c r="E224" s="50" t="s">
        <v>230</v>
      </c>
      <c r="F224" s="50"/>
      <c r="G224" s="50">
        <f>G225</f>
        <v>26094</v>
      </c>
      <c r="H224" s="50">
        <f>H225</f>
        <v>5713</v>
      </c>
    </row>
    <row r="225" spans="1:16" ht="30" x14ac:dyDescent="0.25">
      <c r="B225" s="92" t="s">
        <v>231</v>
      </c>
      <c r="C225" s="38" t="s">
        <v>15</v>
      </c>
      <c r="D225" s="36" t="s">
        <v>228</v>
      </c>
      <c r="E225" s="50" t="s">
        <v>232</v>
      </c>
      <c r="F225" s="50"/>
      <c r="G225" s="50">
        <f>SUM(G230+G226)</f>
        <v>26094</v>
      </c>
      <c r="H225" s="50">
        <f>SUM(H230)</f>
        <v>5713</v>
      </c>
    </row>
    <row r="226" spans="1:16" ht="27.6" customHeight="1" x14ac:dyDescent="0.25">
      <c r="B226" s="92" t="s">
        <v>233</v>
      </c>
      <c r="C226" s="35" t="s">
        <v>15</v>
      </c>
      <c r="D226" s="36" t="s">
        <v>228</v>
      </c>
      <c r="E226" s="50" t="s">
        <v>234</v>
      </c>
      <c r="F226" s="50"/>
      <c r="G226" s="50">
        <f>SUM(G227)</f>
        <v>20409</v>
      </c>
      <c r="H226" s="50"/>
    </row>
    <row r="227" spans="1:16" ht="60" x14ac:dyDescent="0.25">
      <c r="B227" s="92" t="s">
        <v>235</v>
      </c>
      <c r="C227" s="38" t="s">
        <v>15</v>
      </c>
      <c r="D227" s="36" t="s">
        <v>228</v>
      </c>
      <c r="E227" s="50" t="s">
        <v>236</v>
      </c>
      <c r="F227" s="50"/>
      <c r="G227" s="50">
        <f>SUM(G228)</f>
        <v>20409</v>
      </c>
      <c r="H227" s="50"/>
    </row>
    <row r="228" spans="1:16" ht="30" x14ac:dyDescent="0.25">
      <c r="B228" s="42" t="s">
        <v>34</v>
      </c>
      <c r="C228" s="46" t="s">
        <v>15</v>
      </c>
      <c r="D228" s="44" t="s">
        <v>228</v>
      </c>
      <c r="E228" s="54" t="s">
        <v>236</v>
      </c>
      <c r="F228" s="54">
        <v>200</v>
      </c>
      <c r="G228" s="50">
        <f>SUM(G229)</f>
        <v>20409</v>
      </c>
      <c r="H228" s="50"/>
    </row>
    <row r="229" spans="1:16" ht="30" x14ac:dyDescent="0.25">
      <c r="B229" s="42" t="s">
        <v>35</v>
      </c>
      <c r="C229" s="43" t="s">
        <v>15</v>
      </c>
      <c r="D229" s="44" t="s">
        <v>228</v>
      </c>
      <c r="E229" s="54" t="s">
        <v>236</v>
      </c>
      <c r="F229" s="54">
        <v>240</v>
      </c>
      <c r="G229" s="50">
        <v>20409</v>
      </c>
      <c r="H229" s="50"/>
    </row>
    <row r="230" spans="1:16" ht="30" x14ac:dyDescent="0.25">
      <c r="B230" s="77" t="s">
        <v>237</v>
      </c>
      <c r="C230" s="38" t="s">
        <v>15</v>
      </c>
      <c r="D230" s="36" t="s">
        <v>228</v>
      </c>
      <c r="E230" s="50" t="s">
        <v>238</v>
      </c>
      <c r="F230" s="50"/>
      <c r="G230" s="50">
        <f>G231+G234</f>
        <v>5685</v>
      </c>
      <c r="H230" s="50">
        <f>H231+H234</f>
        <v>5713</v>
      </c>
    </row>
    <row r="231" spans="1:16" ht="15.75" x14ac:dyDescent="0.25">
      <c r="B231" s="107" t="s">
        <v>239</v>
      </c>
      <c r="C231" s="35" t="s">
        <v>15</v>
      </c>
      <c r="D231" s="36" t="s">
        <v>228</v>
      </c>
      <c r="E231" s="50" t="s">
        <v>240</v>
      </c>
      <c r="F231" s="50"/>
      <c r="G231" s="37">
        <f>G232</f>
        <v>4968</v>
      </c>
      <c r="H231" s="37">
        <f>H232</f>
        <v>4968</v>
      </c>
    </row>
    <row r="232" spans="1:16" ht="30" x14ac:dyDescent="0.25">
      <c r="B232" s="42" t="s">
        <v>34</v>
      </c>
      <c r="C232" s="43" t="s">
        <v>15</v>
      </c>
      <c r="D232" s="44" t="s">
        <v>228</v>
      </c>
      <c r="E232" s="54" t="s">
        <v>240</v>
      </c>
      <c r="F232" s="54">
        <v>200</v>
      </c>
      <c r="G232" s="45">
        <f>G233</f>
        <v>4968</v>
      </c>
      <c r="H232" s="45">
        <f>H233</f>
        <v>4968</v>
      </c>
    </row>
    <row r="233" spans="1:16" ht="30" x14ac:dyDescent="0.25">
      <c r="B233" s="42" t="s">
        <v>35</v>
      </c>
      <c r="C233" s="43" t="s">
        <v>15</v>
      </c>
      <c r="D233" s="44" t="s">
        <v>228</v>
      </c>
      <c r="E233" s="54" t="s">
        <v>240</v>
      </c>
      <c r="F233" s="54">
        <v>240</v>
      </c>
      <c r="G233" s="45">
        <v>4968</v>
      </c>
      <c r="H233" s="45">
        <v>4968</v>
      </c>
    </row>
    <row r="234" spans="1:16" ht="60" x14ac:dyDescent="0.25">
      <c r="B234" s="92" t="s">
        <v>241</v>
      </c>
      <c r="C234" s="35" t="s">
        <v>15</v>
      </c>
      <c r="D234" s="36" t="s">
        <v>228</v>
      </c>
      <c r="E234" s="50" t="s">
        <v>242</v>
      </c>
      <c r="F234" s="50"/>
      <c r="G234" s="37">
        <f>G235</f>
        <v>717</v>
      </c>
      <c r="H234" s="37">
        <f>H235</f>
        <v>745</v>
      </c>
    </row>
    <row r="235" spans="1:16" ht="30" x14ac:dyDescent="0.25">
      <c r="B235" s="42" t="s">
        <v>34</v>
      </c>
      <c r="C235" s="43" t="s">
        <v>15</v>
      </c>
      <c r="D235" s="44" t="s">
        <v>228</v>
      </c>
      <c r="E235" s="54" t="s">
        <v>242</v>
      </c>
      <c r="F235" s="54">
        <v>200</v>
      </c>
      <c r="G235" s="45">
        <f>G236</f>
        <v>717</v>
      </c>
      <c r="H235" s="45">
        <f>H236</f>
        <v>745</v>
      </c>
    </row>
    <row r="236" spans="1:16" ht="30" x14ac:dyDescent="0.25">
      <c r="A236" s="51"/>
      <c r="B236" s="42" t="s">
        <v>35</v>
      </c>
      <c r="C236" s="46" t="s">
        <v>15</v>
      </c>
      <c r="D236" s="44" t="s">
        <v>228</v>
      </c>
      <c r="E236" s="54" t="s">
        <v>242</v>
      </c>
      <c r="F236" s="54">
        <v>240</v>
      </c>
      <c r="G236" s="45">
        <v>717</v>
      </c>
      <c r="H236" s="45">
        <v>745</v>
      </c>
      <c r="I236" s="51"/>
      <c r="J236" s="51"/>
      <c r="K236" s="51"/>
      <c r="L236" s="51"/>
      <c r="M236" s="51"/>
      <c r="N236" s="51"/>
      <c r="O236" s="51"/>
      <c r="P236" s="51"/>
    </row>
    <row r="237" spans="1:16" x14ac:dyDescent="0.25">
      <c r="B237" s="84" t="s">
        <v>243</v>
      </c>
      <c r="C237" s="31" t="s">
        <v>15</v>
      </c>
      <c r="D237" s="60" t="s">
        <v>244</v>
      </c>
      <c r="E237" s="61"/>
      <c r="F237" s="61"/>
      <c r="G237" s="61">
        <f>G238+G247</f>
        <v>38057</v>
      </c>
      <c r="H237" s="61">
        <f>H238+H247</f>
        <v>39541</v>
      </c>
    </row>
    <row r="238" spans="1:16" ht="30" x14ac:dyDescent="0.25">
      <c r="B238" s="85" t="s">
        <v>229</v>
      </c>
      <c r="C238" s="38" t="s">
        <v>15</v>
      </c>
      <c r="D238" s="36" t="s">
        <v>244</v>
      </c>
      <c r="E238" s="50" t="s">
        <v>230</v>
      </c>
      <c r="F238" s="50"/>
      <c r="G238" s="50">
        <f>G239</f>
        <v>38027</v>
      </c>
      <c r="H238" s="50">
        <f>H239</f>
        <v>39510</v>
      </c>
    </row>
    <row r="239" spans="1:16" ht="30" x14ac:dyDescent="0.25">
      <c r="B239" s="97" t="s">
        <v>231</v>
      </c>
      <c r="C239" s="35" t="s">
        <v>15</v>
      </c>
      <c r="D239" s="36" t="s">
        <v>244</v>
      </c>
      <c r="E239" s="50" t="s">
        <v>232</v>
      </c>
      <c r="F239" s="50"/>
      <c r="G239" s="50">
        <f>G240</f>
        <v>38027</v>
      </c>
      <c r="H239" s="50">
        <f>H240</f>
        <v>39510</v>
      </c>
    </row>
    <row r="240" spans="1:16" x14ac:dyDescent="0.25">
      <c r="B240" s="63" t="s">
        <v>233</v>
      </c>
      <c r="C240" s="38" t="s">
        <v>15</v>
      </c>
      <c r="D240" s="52" t="s">
        <v>244</v>
      </c>
      <c r="E240" s="53" t="s">
        <v>234</v>
      </c>
      <c r="F240" s="53"/>
      <c r="G240" s="53">
        <f>G241+G244</f>
        <v>38027</v>
      </c>
      <c r="H240" s="53">
        <f>H241+H244</f>
        <v>39510</v>
      </c>
    </row>
    <row r="241" spans="2:8" ht="30" x14ac:dyDescent="0.25">
      <c r="B241" s="85" t="s">
        <v>245</v>
      </c>
      <c r="C241" s="35" t="s">
        <v>15</v>
      </c>
      <c r="D241" s="35" t="s">
        <v>244</v>
      </c>
      <c r="E241" s="91" t="s">
        <v>246</v>
      </c>
      <c r="F241" s="91"/>
      <c r="G241" s="37">
        <f>G242</f>
        <v>33722</v>
      </c>
      <c r="H241" s="37">
        <f>H242</f>
        <v>35205</v>
      </c>
    </row>
    <row r="242" spans="2:8" ht="30" x14ac:dyDescent="0.25">
      <c r="B242" s="96" t="s">
        <v>34</v>
      </c>
      <c r="C242" s="43" t="s">
        <v>15</v>
      </c>
      <c r="D242" s="46" t="s">
        <v>244</v>
      </c>
      <c r="E242" s="95" t="s">
        <v>246</v>
      </c>
      <c r="F242" s="54">
        <v>200</v>
      </c>
      <c r="G242" s="45">
        <f>G243</f>
        <v>33722</v>
      </c>
      <c r="H242" s="45">
        <f>H243</f>
        <v>35205</v>
      </c>
    </row>
    <row r="243" spans="2:8" ht="30" x14ac:dyDescent="0.25">
      <c r="B243" s="96" t="s">
        <v>35</v>
      </c>
      <c r="C243" s="43" t="s">
        <v>15</v>
      </c>
      <c r="D243" s="46" t="s">
        <v>244</v>
      </c>
      <c r="E243" s="95" t="s">
        <v>246</v>
      </c>
      <c r="F243" s="54">
        <v>240</v>
      </c>
      <c r="G243" s="45">
        <v>33722</v>
      </c>
      <c r="H243" s="45">
        <v>35205</v>
      </c>
    </row>
    <row r="244" spans="2:8" ht="45" x14ac:dyDescent="0.25">
      <c r="B244" s="85" t="s">
        <v>247</v>
      </c>
      <c r="C244" s="35" t="s">
        <v>15</v>
      </c>
      <c r="D244" s="35" t="s">
        <v>244</v>
      </c>
      <c r="E244" s="91" t="s">
        <v>248</v>
      </c>
      <c r="F244" s="91"/>
      <c r="G244" s="37">
        <f>G245</f>
        <v>4305</v>
      </c>
      <c r="H244" s="37">
        <f>H245</f>
        <v>4305</v>
      </c>
    </row>
    <row r="245" spans="2:8" ht="30" x14ac:dyDescent="0.25">
      <c r="B245" s="96" t="s">
        <v>34</v>
      </c>
      <c r="C245" s="43" t="s">
        <v>15</v>
      </c>
      <c r="D245" s="46" t="s">
        <v>244</v>
      </c>
      <c r="E245" s="95" t="s">
        <v>248</v>
      </c>
      <c r="F245" s="54">
        <v>200</v>
      </c>
      <c r="G245" s="45">
        <f>G246</f>
        <v>4305</v>
      </c>
      <c r="H245" s="45">
        <f>H246</f>
        <v>4305</v>
      </c>
    </row>
    <row r="246" spans="2:8" ht="30" x14ac:dyDescent="0.25">
      <c r="B246" s="96" t="s">
        <v>35</v>
      </c>
      <c r="C246" s="35" t="s">
        <v>15</v>
      </c>
      <c r="D246" s="46" t="s">
        <v>244</v>
      </c>
      <c r="E246" s="95" t="s">
        <v>248</v>
      </c>
      <c r="F246" s="54">
        <v>240</v>
      </c>
      <c r="G246" s="45">
        <v>4305</v>
      </c>
      <c r="H246" s="45">
        <v>4305</v>
      </c>
    </row>
    <row r="247" spans="2:8" x14ac:dyDescent="0.25">
      <c r="B247" s="63" t="s">
        <v>249</v>
      </c>
      <c r="C247" s="38" t="s">
        <v>15</v>
      </c>
      <c r="D247" s="52" t="s">
        <v>244</v>
      </c>
      <c r="E247" s="53" t="s">
        <v>250</v>
      </c>
      <c r="F247" s="53"/>
      <c r="G247" s="53">
        <f>G248</f>
        <v>30</v>
      </c>
      <c r="H247" s="53">
        <f>H248</f>
        <v>31</v>
      </c>
    </row>
    <row r="248" spans="2:8" ht="30" x14ac:dyDescent="0.25">
      <c r="B248" s="96" t="s">
        <v>34</v>
      </c>
      <c r="C248" s="43" t="s">
        <v>15</v>
      </c>
      <c r="D248" s="44" t="s">
        <v>244</v>
      </c>
      <c r="E248" s="54" t="s">
        <v>250</v>
      </c>
      <c r="F248" s="54">
        <v>200</v>
      </c>
      <c r="G248" s="54">
        <f>G249</f>
        <v>30</v>
      </c>
      <c r="H248" s="54">
        <f>H249</f>
        <v>31</v>
      </c>
    </row>
    <row r="249" spans="2:8" ht="30" x14ac:dyDescent="0.25">
      <c r="B249" s="96" t="s">
        <v>35</v>
      </c>
      <c r="C249" s="46" t="s">
        <v>15</v>
      </c>
      <c r="D249" s="44" t="s">
        <v>244</v>
      </c>
      <c r="E249" s="54" t="s">
        <v>250</v>
      </c>
      <c r="F249" s="54">
        <v>240</v>
      </c>
      <c r="G249" s="54">
        <v>30</v>
      </c>
      <c r="H249" s="54">
        <v>31</v>
      </c>
    </row>
    <row r="250" spans="2:8" x14ac:dyDescent="0.25">
      <c r="B250" s="84" t="s">
        <v>251</v>
      </c>
      <c r="C250" s="31" t="s">
        <v>15</v>
      </c>
      <c r="D250" s="60" t="s">
        <v>252</v>
      </c>
      <c r="E250" s="61"/>
      <c r="F250" s="61"/>
      <c r="G250" s="61">
        <f>G260+G251</f>
        <v>7322</v>
      </c>
      <c r="H250" s="61">
        <f>H260+H251</f>
        <v>4322</v>
      </c>
    </row>
    <row r="251" spans="2:8" ht="45" x14ac:dyDescent="0.25">
      <c r="B251" s="90" t="s">
        <v>132</v>
      </c>
      <c r="C251" s="35" t="s">
        <v>15</v>
      </c>
      <c r="D251" s="36" t="s">
        <v>252</v>
      </c>
      <c r="E251" s="50" t="s">
        <v>133</v>
      </c>
      <c r="F251" s="83"/>
      <c r="G251" s="37">
        <f>SUM(G252+G256)</f>
        <v>5199</v>
      </c>
      <c r="H251" s="37">
        <f>SUM(H252)</f>
        <v>2199</v>
      </c>
    </row>
    <row r="252" spans="2:8" ht="30" x14ac:dyDescent="0.25">
      <c r="B252" s="77" t="s">
        <v>134</v>
      </c>
      <c r="C252" s="38" t="s">
        <v>15</v>
      </c>
      <c r="D252" s="36" t="s">
        <v>252</v>
      </c>
      <c r="E252" s="50" t="s">
        <v>135</v>
      </c>
      <c r="F252" s="83"/>
      <c r="G252" s="37">
        <f>SUM(G253)</f>
        <v>2199</v>
      </c>
      <c r="H252" s="37">
        <f>SUM(H253)</f>
        <v>2199</v>
      </c>
    </row>
    <row r="253" spans="2:8" ht="30" x14ac:dyDescent="0.25">
      <c r="B253" s="77" t="s">
        <v>253</v>
      </c>
      <c r="C253" s="38" t="s">
        <v>15</v>
      </c>
      <c r="D253" s="36" t="s">
        <v>252</v>
      </c>
      <c r="E253" s="50" t="s">
        <v>254</v>
      </c>
      <c r="F253" s="48"/>
      <c r="G253" s="37">
        <f>SUM(G254)</f>
        <v>2199</v>
      </c>
      <c r="H253" s="37">
        <f>SUM(H254)</f>
        <v>2199</v>
      </c>
    </row>
    <row r="254" spans="2:8" ht="30" x14ac:dyDescent="0.25">
      <c r="B254" s="42" t="s">
        <v>34</v>
      </c>
      <c r="C254" s="46" t="s">
        <v>15</v>
      </c>
      <c r="D254" s="44" t="s">
        <v>252</v>
      </c>
      <c r="E254" s="54" t="s">
        <v>254</v>
      </c>
      <c r="F254" s="54">
        <v>200</v>
      </c>
      <c r="G254" s="45">
        <f>SUM(G255)</f>
        <v>2199</v>
      </c>
      <c r="H254" s="45">
        <f>SUM(H255)</f>
        <v>2199</v>
      </c>
    </row>
    <row r="255" spans="2:8" ht="30" x14ac:dyDescent="0.25">
      <c r="B255" s="42" t="s">
        <v>35</v>
      </c>
      <c r="C255" s="43" t="s">
        <v>15</v>
      </c>
      <c r="D255" s="44" t="s">
        <v>252</v>
      </c>
      <c r="E255" s="54" t="s">
        <v>254</v>
      </c>
      <c r="F255" s="54">
        <v>240</v>
      </c>
      <c r="G255" s="45">
        <v>2199</v>
      </c>
      <c r="H255" s="45">
        <v>2199</v>
      </c>
    </row>
    <row r="256" spans="2:8" x14ac:dyDescent="0.25">
      <c r="B256" s="77" t="s">
        <v>255</v>
      </c>
      <c r="C256" s="38" t="s">
        <v>15</v>
      </c>
      <c r="D256" s="36" t="s">
        <v>252</v>
      </c>
      <c r="E256" s="50" t="s">
        <v>256</v>
      </c>
      <c r="F256" s="50"/>
      <c r="G256" s="37">
        <f>G257</f>
        <v>3000</v>
      </c>
      <c r="H256" s="45"/>
    </row>
    <row r="257" spans="2:16" x14ac:dyDescent="0.25">
      <c r="B257" s="73" t="s">
        <v>257</v>
      </c>
      <c r="C257" s="35" t="s">
        <v>15</v>
      </c>
      <c r="D257" s="36" t="s">
        <v>252</v>
      </c>
      <c r="E257" s="53" t="s">
        <v>258</v>
      </c>
      <c r="F257" s="53"/>
      <c r="G257" s="50">
        <f>G258</f>
        <v>3000</v>
      </c>
      <c r="H257" s="45"/>
    </row>
    <row r="258" spans="2:16" ht="30" x14ac:dyDescent="0.25">
      <c r="B258" s="42" t="s">
        <v>34</v>
      </c>
      <c r="C258" s="43" t="s">
        <v>15</v>
      </c>
      <c r="D258" s="44" t="s">
        <v>252</v>
      </c>
      <c r="E258" s="54" t="s">
        <v>258</v>
      </c>
      <c r="F258" s="54">
        <v>200</v>
      </c>
      <c r="G258" s="54">
        <f>G259</f>
        <v>3000</v>
      </c>
      <c r="H258" s="45"/>
    </row>
    <row r="259" spans="2:16" ht="30" x14ac:dyDescent="0.25">
      <c r="B259" s="42" t="s">
        <v>35</v>
      </c>
      <c r="C259" s="46" t="s">
        <v>15</v>
      </c>
      <c r="D259" s="44" t="s">
        <v>252</v>
      </c>
      <c r="E259" s="54" t="s">
        <v>258</v>
      </c>
      <c r="F259" s="54">
        <v>240</v>
      </c>
      <c r="G259" s="54">
        <v>3000</v>
      </c>
      <c r="H259" s="45"/>
    </row>
    <row r="260" spans="2:16" x14ac:dyDescent="0.25">
      <c r="B260" s="73" t="s">
        <v>259</v>
      </c>
      <c r="C260" s="35" t="s">
        <v>15</v>
      </c>
      <c r="D260" s="36" t="s">
        <v>252</v>
      </c>
      <c r="E260" s="53" t="s">
        <v>260</v>
      </c>
      <c r="F260" s="53"/>
      <c r="G260" s="37">
        <f>G261</f>
        <v>2123</v>
      </c>
      <c r="H260" s="37">
        <f>H261</f>
        <v>2123</v>
      </c>
    </row>
    <row r="261" spans="2:16" x14ac:dyDescent="0.25">
      <c r="B261" s="76" t="s">
        <v>54</v>
      </c>
      <c r="C261" s="43" t="s">
        <v>15</v>
      </c>
      <c r="D261" s="44" t="s">
        <v>252</v>
      </c>
      <c r="E261" s="65" t="s">
        <v>260</v>
      </c>
      <c r="F261" s="65">
        <v>500</v>
      </c>
      <c r="G261" s="45">
        <f>G262</f>
        <v>2123</v>
      </c>
      <c r="H261" s="45">
        <f>H262</f>
        <v>2123</v>
      </c>
    </row>
    <row r="262" spans="2:16" x14ac:dyDescent="0.25">
      <c r="B262" s="76" t="s">
        <v>55</v>
      </c>
      <c r="C262" s="43" t="s">
        <v>15</v>
      </c>
      <c r="D262" s="64" t="s">
        <v>252</v>
      </c>
      <c r="E262" s="65" t="s">
        <v>260</v>
      </c>
      <c r="F262" s="65">
        <v>540</v>
      </c>
      <c r="G262" s="66">
        <v>2123</v>
      </c>
      <c r="H262" s="66">
        <v>2123</v>
      </c>
    </row>
    <row r="263" spans="2:16" ht="15.75" x14ac:dyDescent="0.25">
      <c r="B263" s="108" t="s">
        <v>261</v>
      </c>
      <c r="C263" s="82" t="s">
        <v>15</v>
      </c>
      <c r="D263" s="88" t="s">
        <v>262</v>
      </c>
      <c r="E263" s="83"/>
      <c r="F263" s="83"/>
      <c r="G263" s="109">
        <f>G264</f>
        <v>196</v>
      </c>
      <c r="H263" s="109">
        <f>H264</f>
        <v>196</v>
      </c>
    </row>
    <row r="264" spans="2:16" ht="30" x14ac:dyDescent="0.25">
      <c r="B264" s="98" t="s">
        <v>263</v>
      </c>
      <c r="C264" s="31" t="s">
        <v>15</v>
      </c>
      <c r="D264" s="32" t="s">
        <v>264</v>
      </c>
      <c r="E264" s="50"/>
      <c r="F264" s="50"/>
      <c r="G264" s="33">
        <f t="shared" ref="G264:H267" si="21">SUM(G265)</f>
        <v>196</v>
      </c>
      <c r="H264" s="33">
        <f t="shared" si="21"/>
        <v>196</v>
      </c>
      <c r="J264" s="3"/>
      <c r="K264" s="3"/>
      <c r="L264" s="3"/>
      <c r="M264" s="3"/>
      <c r="N264" s="3"/>
      <c r="O264" s="3"/>
      <c r="P264" s="3"/>
    </row>
    <row r="265" spans="2:16" ht="45" x14ac:dyDescent="0.25">
      <c r="B265" s="110" t="s">
        <v>132</v>
      </c>
      <c r="C265" s="35" t="s">
        <v>15</v>
      </c>
      <c r="D265" s="36" t="s">
        <v>264</v>
      </c>
      <c r="E265" s="50" t="s">
        <v>133</v>
      </c>
      <c r="F265" s="50"/>
      <c r="G265" s="37">
        <f t="shared" si="21"/>
        <v>196</v>
      </c>
      <c r="H265" s="37">
        <f t="shared" si="21"/>
        <v>196</v>
      </c>
    </row>
    <row r="266" spans="2:16" x14ac:dyDescent="0.25">
      <c r="B266" s="63" t="s">
        <v>265</v>
      </c>
      <c r="C266" s="38" t="s">
        <v>15</v>
      </c>
      <c r="D266" s="36" t="s">
        <v>264</v>
      </c>
      <c r="E266" s="50" t="s">
        <v>266</v>
      </c>
      <c r="F266" s="50"/>
      <c r="G266" s="37">
        <f t="shared" si="21"/>
        <v>196</v>
      </c>
      <c r="H266" s="37">
        <f t="shared" si="21"/>
        <v>196</v>
      </c>
    </row>
    <row r="267" spans="2:16" x14ac:dyDescent="0.25">
      <c r="B267" s="63" t="s">
        <v>267</v>
      </c>
      <c r="C267" s="35" t="s">
        <v>15</v>
      </c>
      <c r="D267" s="36" t="s">
        <v>264</v>
      </c>
      <c r="E267" s="50" t="s">
        <v>268</v>
      </c>
      <c r="F267" s="50"/>
      <c r="G267" s="37">
        <f t="shared" si="21"/>
        <v>196</v>
      </c>
      <c r="H267" s="37">
        <f t="shared" si="21"/>
        <v>196</v>
      </c>
      <c r="J267" s="3"/>
      <c r="K267" s="3"/>
      <c r="L267" s="3"/>
      <c r="M267" s="3"/>
      <c r="N267" s="3"/>
      <c r="O267" s="3"/>
      <c r="P267" s="3"/>
    </row>
    <row r="268" spans="2:16" ht="30" x14ac:dyDescent="0.25">
      <c r="B268" s="96" t="s">
        <v>34</v>
      </c>
      <c r="C268" s="43" t="s">
        <v>15</v>
      </c>
      <c r="D268" s="44" t="s">
        <v>264</v>
      </c>
      <c r="E268" s="54" t="s">
        <v>268</v>
      </c>
      <c r="F268" s="54">
        <v>200</v>
      </c>
      <c r="G268" s="45">
        <f>G269</f>
        <v>196</v>
      </c>
      <c r="H268" s="45">
        <f>H269</f>
        <v>196</v>
      </c>
    </row>
    <row r="269" spans="2:16" ht="30" x14ac:dyDescent="0.25">
      <c r="B269" s="96" t="s">
        <v>35</v>
      </c>
      <c r="C269" s="43" t="s">
        <v>15</v>
      </c>
      <c r="D269" s="44" t="s">
        <v>264</v>
      </c>
      <c r="E269" s="54" t="s">
        <v>268</v>
      </c>
      <c r="F269" s="54">
        <v>240</v>
      </c>
      <c r="G269" s="45">
        <v>196</v>
      </c>
      <c r="H269" s="45">
        <v>196</v>
      </c>
    </row>
    <row r="270" spans="2:16" x14ac:dyDescent="0.25">
      <c r="B270" s="25" t="s">
        <v>269</v>
      </c>
      <c r="C270" s="26" t="s">
        <v>15</v>
      </c>
      <c r="D270" s="27" t="s">
        <v>270</v>
      </c>
      <c r="E270" s="28"/>
      <c r="F270" s="28"/>
      <c r="G270" s="29">
        <f>G271</f>
        <v>130</v>
      </c>
      <c r="H270" s="29">
        <f>H271</f>
        <v>130</v>
      </c>
    </row>
    <row r="271" spans="2:16" x14ac:dyDescent="0.25">
      <c r="B271" s="84" t="s">
        <v>271</v>
      </c>
      <c r="C271" s="31" t="s">
        <v>15</v>
      </c>
      <c r="D271" s="32" t="s">
        <v>272</v>
      </c>
      <c r="E271" s="61"/>
      <c r="F271" s="61"/>
      <c r="G271" s="62">
        <f>SUM(G272)</f>
        <v>130</v>
      </c>
      <c r="H271" s="62">
        <f>SUM(H272)</f>
        <v>130</v>
      </c>
    </row>
    <row r="272" spans="2:16" ht="45" x14ac:dyDescent="0.25">
      <c r="B272" s="77" t="s">
        <v>273</v>
      </c>
      <c r="C272" s="35" t="s">
        <v>15</v>
      </c>
      <c r="D272" s="36" t="s">
        <v>272</v>
      </c>
      <c r="E272" s="50" t="s">
        <v>274</v>
      </c>
      <c r="F272" s="50"/>
      <c r="G272" s="37">
        <f t="shared" ref="G272:H275" si="22">G273</f>
        <v>130</v>
      </c>
      <c r="H272" s="37">
        <f t="shared" si="22"/>
        <v>130</v>
      </c>
    </row>
    <row r="273" spans="1:16" ht="45" x14ac:dyDescent="0.25">
      <c r="B273" s="77" t="s">
        <v>275</v>
      </c>
      <c r="C273" s="38" t="s">
        <v>15</v>
      </c>
      <c r="D273" s="36" t="s">
        <v>272</v>
      </c>
      <c r="E273" s="50" t="s">
        <v>276</v>
      </c>
      <c r="F273" s="50"/>
      <c r="G273" s="37">
        <f t="shared" si="22"/>
        <v>130</v>
      </c>
      <c r="H273" s="37">
        <f t="shared" si="22"/>
        <v>130</v>
      </c>
    </row>
    <row r="274" spans="1:16" ht="30" x14ac:dyDescent="0.25">
      <c r="B274" s="77" t="s">
        <v>277</v>
      </c>
      <c r="C274" s="38" t="s">
        <v>15</v>
      </c>
      <c r="D274" s="36" t="s">
        <v>272</v>
      </c>
      <c r="E274" s="50" t="s">
        <v>278</v>
      </c>
      <c r="F274" s="50"/>
      <c r="G274" s="37">
        <f t="shared" si="22"/>
        <v>130</v>
      </c>
      <c r="H274" s="37">
        <f t="shared" si="22"/>
        <v>130</v>
      </c>
    </row>
    <row r="275" spans="1:16" ht="30" x14ac:dyDescent="0.25">
      <c r="A275" s="111"/>
      <c r="B275" s="42" t="s">
        <v>279</v>
      </c>
      <c r="C275" s="46" t="s">
        <v>15</v>
      </c>
      <c r="D275" s="44" t="s">
        <v>272</v>
      </c>
      <c r="E275" s="54" t="s">
        <v>278</v>
      </c>
      <c r="F275" s="54">
        <v>600</v>
      </c>
      <c r="G275" s="45">
        <f t="shared" si="22"/>
        <v>130</v>
      </c>
      <c r="H275" s="45">
        <f t="shared" si="22"/>
        <v>130</v>
      </c>
      <c r="J275" s="111"/>
      <c r="K275" s="111"/>
      <c r="L275" s="111"/>
      <c r="M275" s="111"/>
      <c r="N275" s="111"/>
      <c r="O275" s="111"/>
      <c r="P275" s="111"/>
    </row>
    <row r="276" spans="1:16" ht="47.25" customHeight="1" x14ac:dyDescent="0.25">
      <c r="A276" s="111"/>
      <c r="B276" s="112" t="s">
        <v>280</v>
      </c>
      <c r="C276" s="43" t="s">
        <v>15</v>
      </c>
      <c r="D276" s="44" t="s">
        <v>272</v>
      </c>
      <c r="E276" s="54" t="s">
        <v>278</v>
      </c>
      <c r="F276" s="54">
        <v>630</v>
      </c>
      <c r="G276" s="45">
        <v>130</v>
      </c>
      <c r="H276" s="45">
        <v>130</v>
      </c>
    </row>
    <row r="277" spans="1:16" ht="32.25" customHeight="1" x14ac:dyDescent="0.25">
      <c r="B277" s="113" t="s">
        <v>281</v>
      </c>
      <c r="C277" s="82" t="s">
        <v>15</v>
      </c>
      <c r="D277" s="88" t="s">
        <v>282</v>
      </c>
      <c r="E277" s="83"/>
      <c r="F277" s="83"/>
      <c r="G277" s="109">
        <f>G278</f>
        <v>331</v>
      </c>
      <c r="H277" s="109">
        <f>H278</f>
        <v>331</v>
      </c>
    </row>
    <row r="278" spans="1:16" x14ac:dyDescent="0.25">
      <c r="B278" s="114" t="s">
        <v>283</v>
      </c>
      <c r="C278" s="16" t="s">
        <v>15</v>
      </c>
      <c r="D278" s="60" t="s">
        <v>284</v>
      </c>
      <c r="E278" s="61"/>
      <c r="F278" s="61"/>
      <c r="G278" s="62">
        <f>SUM(G279)</f>
        <v>331</v>
      </c>
      <c r="H278" s="62">
        <f>SUM(H279)</f>
        <v>331</v>
      </c>
    </row>
    <row r="279" spans="1:16" ht="45" x14ac:dyDescent="0.25">
      <c r="B279" s="77" t="s">
        <v>273</v>
      </c>
      <c r="C279" s="38" t="s">
        <v>15</v>
      </c>
      <c r="D279" s="36" t="s">
        <v>284</v>
      </c>
      <c r="E279" s="50" t="s">
        <v>274</v>
      </c>
      <c r="F279" s="54"/>
      <c r="G279" s="37">
        <f t="shared" ref="G279:H282" si="23">G280</f>
        <v>331</v>
      </c>
      <c r="H279" s="37">
        <f t="shared" si="23"/>
        <v>331</v>
      </c>
    </row>
    <row r="280" spans="1:16" s="51" customFormat="1" ht="45" x14ac:dyDescent="0.25">
      <c r="A280" s="3"/>
      <c r="B280" s="77" t="s">
        <v>275</v>
      </c>
      <c r="C280" s="38" t="s">
        <v>15</v>
      </c>
      <c r="D280" s="36" t="s">
        <v>284</v>
      </c>
      <c r="E280" s="50" t="s">
        <v>276</v>
      </c>
      <c r="F280" s="54"/>
      <c r="G280" s="37">
        <f t="shared" si="23"/>
        <v>331</v>
      </c>
      <c r="H280" s="37">
        <f t="shared" si="23"/>
        <v>331</v>
      </c>
      <c r="I280" s="3"/>
    </row>
    <row r="281" spans="1:16" ht="30" x14ac:dyDescent="0.25">
      <c r="B281" s="77" t="s">
        <v>277</v>
      </c>
      <c r="C281" s="35" t="s">
        <v>15</v>
      </c>
      <c r="D281" s="36" t="s">
        <v>284</v>
      </c>
      <c r="E281" s="50" t="s">
        <v>278</v>
      </c>
      <c r="F281" s="54"/>
      <c r="G281" s="37">
        <f t="shared" si="23"/>
        <v>331</v>
      </c>
      <c r="H281" s="37">
        <f t="shared" si="23"/>
        <v>331</v>
      </c>
    </row>
    <row r="282" spans="1:16" ht="30" x14ac:dyDescent="0.25">
      <c r="B282" s="42" t="s">
        <v>279</v>
      </c>
      <c r="C282" s="43" t="s">
        <v>15</v>
      </c>
      <c r="D282" s="44" t="s">
        <v>284</v>
      </c>
      <c r="E282" s="54" t="s">
        <v>278</v>
      </c>
      <c r="F282" s="54">
        <v>600</v>
      </c>
      <c r="G282" s="45">
        <f t="shared" si="23"/>
        <v>331</v>
      </c>
      <c r="H282" s="45">
        <f t="shared" si="23"/>
        <v>331</v>
      </c>
    </row>
    <row r="283" spans="1:16" ht="45" x14ac:dyDescent="0.25">
      <c r="B283" s="112" t="s">
        <v>280</v>
      </c>
      <c r="C283" s="46" t="s">
        <v>15</v>
      </c>
      <c r="D283" s="44" t="s">
        <v>284</v>
      </c>
      <c r="E283" s="54" t="s">
        <v>278</v>
      </c>
      <c r="F283" s="54">
        <v>630</v>
      </c>
      <c r="G283" s="45">
        <v>331</v>
      </c>
      <c r="H283" s="45">
        <v>331</v>
      </c>
    </row>
    <row r="284" spans="1:16" x14ac:dyDescent="0.25">
      <c r="B284" s="25" t="s">
        <v>285</v>
      </c>
      <c r="C284" s="82" t="s">
        <v>15</v>
      </c>
      <c r="D284" s="27" t="s">
        <v>286</v>
      </c>
      <c r="E284" s="28"/>
      <c r="F284" s="28"/>
      <c r="G284" s="28">
        <f>G285+G291+G297+G323+G329</f>
        <v>70186</v>
      </c>
      <c r="H284" s="28">
        <f>H285+H291+H297+H323+H329</f>
        <v>71598</v>
      </c>
    </row>
    <row r="285" spans="1:16" x14ac:dyDescent="0.25">
      <c r="B285" s="84" t="s">
        <v>287</v>
      </c>
      <c r="C285" s="16" t="s">
        <v>15</v>
      </c>
      <c r="D285" s="60" t="s">
        <v>288</v>
      </c>
      <c r="E285" s="61"/>
      <c r="F285" s="61"/>
      <c r="G285" s="62">
        <f t="shared" ref="G285:H289" si="24">G286</f>
        <v>2754</v>
      </c>
      <c r="H285" s="62">
        <f t="shared" si="24"/>
        <v>2794</v>
      </c>
    </row>
    <row r="286" spans="1:16" ht="45" x14ac:dyDescent="0.25">
      <c r="B286" s="92" t="s">
        <v>159</v>
      </c>
      <c r="C286" s="38" t="s">
        <v>15</v>
      </c>
      <c r="D286" s="35" t="s">
        <v>288</v>
      </c>
      <c r="E286" s="91" t="s">
        <v>21</v>
      </c>
      <c r="F286" s="91"/>
      <c r="G286" s="37">
        <f t="shared" si="24"/>
        <v>2754</v>
      </c>
      <c r="H286" s="37">
        <f t="shared" si="24"/>
        <v>2794</v>
      </c>
    </row>
    <row r="287" spans="1:16" ht="30" x14ac:dyDescent="0.25">
      <c r="B287" s="77" t="s">
        <v>289</v>
      </c>
      <c r="C287" s="35" t="s">
        <v>15</v>
      </c>
      <c r="D287" s="36" t="s">
        <v>288</v>
      </c>
      <c r="E287" s="50" t="s">
        <v>290</v>
      </c>
      <c r="F287" s="50"/>
      <c r="G287" s="37">
        <f t="shared" si="24"/>
        <v>2754</v>
      </c>
      <c r="H287" s="37">
        <f t="shared" si="24"/>
        <v>2794</v>
      </c>
      <c r="J287" s="3"/>
      <c r="K287" s="3"/>
      <c r="L287" s="3"/>
      <c r="M287" s="3"/>
      <c r="N287" s="3"/>
      <c r="O287" s="3"/>
      <c r="P287" s="3"/>
    </row>
    <row r="288" spans="1:16" x14ac:dyDescent="0.25">
      <c r="B288" s="73" t="s">
        <v>291</v>
      </c>
      <c r="C288" s="38" t="s">
        <v>15</v>
      </c>
      <c r="D288" s="52" t="s">
        <v>288</v>
      </c>
      <c r="E288" s="53" t="s">
        <v>292</v>
      </c>
      <c r="F288" s="53"/>
      <c r="G288" s="56">
        <f t="shared" si="24"/>
        <v>2754</v>
      </c>
      <c r="H288" s="56">
        <f t="shared" si="24"/>
        <v>2794</v>
      </c>
    </row>
    <row r="289" spans="2:8" x14ac:dyDescent="0.25">
      <c r="B289" s="76" t="s">
        <v>83</v>
      </c>
      <c r="C289" s="43" t="s">
        <v>15</v>
      </c>
      <c r="D289" s="64" t="s">
        <v>288</v>
      </c>
      <c r="E289" s="65" t="s">
        <v>292</v>
      </c>
      <c r="F289" s="65">
        <v>300</v>
      </c>
      <c r="G289" s="66">
        <f t="shared" si="24"/>
        <v>2754</v>
      </c>
      <c r="H289" s="66">
        <f t="shared" si="24"/>
        <v>2794</v>
      </c>
    </row>
    <row r="290" spans="2:8" x14ac:dyDescent="0.25">
      <c r="B290" s="76" t="s">
        <v>293</v>
      </c>
      <c r="C290" s="46" t="s">
        <v>15</v>
      </c>
      <c r="D290" s="64" t="s">
        <v>288</v>
      </c>
      <c r="E290" s="65" t="s">
        <v>292</v>
      </c>
      <c r="F290" s="65">
        <v>310</v>
      </c>
      <c r="G290" s="66">
        <v>2754</v>
      </c>
      <c r="H290" s="66">
        <v>2794</v>
      </c>
    </row>
    <row r="291" spans="2:8" ht="15" customHeight="1" x14ac:dyDescent="0.25">
      <c r="B291" s="115" t="s">
        <v>294</v>
      </c>
      <c r="C291" s="31" t="s">
        <v>15</v>
      </c>
      <c r="D291" s="32" t="s">
        <v>295</v>
      </c>
      <c r="E291" s="48"/>
      <c r="F291" s="48"/>
      <c r="G291" s="33">
        <f t="shared" ref="G291:H295" si="25">G292</f>
        <v>46244</v>
      </c>
      <c r="H291" s="33">
        <f t="shared" si="25"/>
        <v>47210</v>
      </c>
    </row>
    <row r="292" spans="2:8" ht="39.75" customHeight="1" x14ac:dyDescent="0.25">
      <c r="B292" s="77" t="s">
        <v>296</v>
      </c>
      <c r="C292" s="35" t="s">
        <v>15</v>
      </c>
      <c r="D292" s="36" t="s">
        <v>295</v>
      </c>
      <c r="E292" s="50" t="s">
        <v>297</v>
      </c>
      <c r="F292" s="50"/>
      <c r="G292" s="37">
        <f t="shared" si="25"/>
        <v>46244</v>
      </c>
      <c r="H292" s="37">
        <f t="shared" si="25"/>
        <v>47210</v>
      </c>
    </row>
    <row r="293" spans="2:8" ht="34.35" customHeight="1" x14ac:dyDescent="0.25">
      <c r="B293" s="77" t="s">
        <v>298</v>
      </c>
      <c r="C293" s="38" t="s">
        <v>15</v>
      </c>
      <c r="D293" s="36" t="s">
        <v>295</v>
      </c>
      <c r="E293" s="50" t="s">
        <v>299</v>
      </c>
      <c r="F293" s="50"/>
      <c r="G293" s="37">
        <f t="shared" si="25"/>
        <v>46244</v>
      </c>
      <c r="H293" s="37">
        <f t="shared" si="25"/>
        <v>47210</v>
      </c>
    </row>
    <row r="294" spans="2:8" x14ac:dyDescent="0.25">
      <c r="B294" s="73" t="s">
        <v>300</v>
      </c>
      <c r="C294" s="38" t="s">
        <v>15</v>
      </c>
      <c r="D294" s="36" t="s">
        <v>295</v>
      </c>
      <c r="E294" s="50" t="s">
        <v>301</v>
      </c>
      <c r="F294" s="50"/>
      <c r="G294" s="37">
        <f t="shared" si="25"/>
        <v>46244</v>
      </c>
      <c r="H294" s="37">
        <f t="shared" si="25"/>
        <v>47210</v>
      </c>
    </row>
    <row r="295" spans="2:8" ht="30" x14ac:dyDescent="0.25">
      <c r="B295" s="42" t="s">
        <v>279</v>
      </c>
      <c r="C295" s="46" t="s">
        <v>15</v>
      </c>
      <c r="D295" s="44" t="s">
        <v>295</v>
      </c>
      <c r="E295" s="54" t="s">
        <v>301</v>
      </c>
      <c r="F295" s="54">
        <v>600</v>
      </c>
      <c r="G295" s="45">
        <f t="shared" si="25"/>
        <v>46244</v>
      </c>
      <c r="H295" s="45">
        <f t="shared" si="25"/>
        <v>47210</v>
      </c>
    </row>
    <row r="296" spans="2:8" ht="23.25" customHeight="1" x14ac:dyDescent="0.25">
      <c r="B296" s="42" t="s">
        <v>302</v>
      </c>
      <c r="C296" s="43" t="s">
        <v>15</v>
      </c>
      <c r="D296" s="44" t="s">
        <v>295</v>
      </c>
      <c r="E296" s="54" t="s">
        <v>301</v>
      </c>
      <c r="F296" s="54">
        <v>620</v>
      </c>
      <c r="G296" s="45">
        <v>46244</v>
      </c>
      <c r="H296" s="45">
        <v>47210</v>
      </c>
    </row>
    <row r="297" spans="2:8" x14ac:dyDescent="0.25">
      <c r="B297" s="106" t="s">
        <v>303</v>
      </c>
      <c r="C297" s="31" t="s">
        <v>15</v>
      </c>
      <c r="D297" s="60" t="s">
        <v>304</v>
      </c>
      <c r="E297" s="61"/>
      <c r="F297" s="61"/>
      <c r="G297" s="62">
        <f>G303+G308+G298+G313</f>
        <v>15813</v>
      </c>
      <c r="H297" s="62">
        <f>H303+H308+H298+H313</f>
        <v>16163</v>
      </c>
    </row>
    <row r="298" spans="2:8" ht="45" x14ac:dyDescent="0.25">
      <c r="B298" s="92" t="s">
        <v>159</v>
      </c>
      <c r="C298" s="35" t="s">
        <v>15</v>
      </c>
      <c r="D298" s="36" t="s">
        <v>304</v>
      </c>
      <c r="E298" s="50" t="s">
        <v>21</v>
      </c>
      <c r="F298" s="50"/>
      <c r="G298" s="37">
        <f t="shared" ref="G298:H301" si="26">G299</f>
        <v>100</v>
      </c>
      <c r="H298" s="37">
        <f t="shared" si="26"/>
        <v>100</v>
      </c>
    </row>
    <row r="299" spans="2:8" ht="30" x14ac:dyDescent="0.25">
      <c r="B299" s="92" t="s">
        <v>305</v>
      </c>
      <c r="C299" s="38" t="s">
        <v>15</v>
      </c>
      <c r="D299" s="36" t="s">
        <v>304</v>
      </c>
      <c r="E299" s="50" t="s">
        <v>306</v>
      </c>
      <c r="F299" s="50"/>
      <c r="G299" s="37">
        <f t="shared" si="26"/>
        <v>100</v>
      </c>
      <c r="H299" s="37">
        <f t="shared" si="26"/>
        <v>100</v>
      </c>
    </row>
    <row r="300" spans="2:8" x14ac:dyDescent="0.25">
      <c r="B300" s="73" t="s">
        <v>307</v>
      </c>
      <c r="C300" s="38" t="s">
        <v>15</v>
      </c>
      <c r="D300" s="36" t="s">
        <v>304</v>
      </c>
      <c r="E300" s="50" t="s">
        <v>308</v>
      </c>
      <c r="F300" s="50"/>
      <c r="G300" s="37">
        <f t="shared" si="26"/>
        <v>100</v>
      </c>
      <c r="H300" s="37">
        <f t="shared" si="26"/>
        <v>100</v>
      </c>
    </row>
    <row r="301" spans="2:8" x14ac:dyDescent="0.25">
      <c r="B301" s="76" t="s">
        <v>83</v>
      </c>
      <c r="C301" s="46" t="s">
        <v>15</v>
      </c>
      <c r="D301" s="44" t="s">
        <v>304</v>
      </c>
      <c r="E301" s="54" t="s">
        <v>308</v>
      </c>
      <c r="F301" s="54">
        <v>300</v>
      </c>
      <c r="G301" s="45">
        <f t="shared" si="26"/>
        <v>100</v>
      </c>
      <c r="H301" s="45">
        <f t="shared" si="26"/>
        <v>100</v>
      </c>
    </row>
    <row r="302" spans="2:8" ht="30" x14ac:dyDescent="0.25">
      <c r="B302" s="116" t="s">
        <v>309</v>
      </c>
      <c r="C302" s="43" t="s">
        <v>15</v>
      </c>
      <c r="D302" s="44" t="s">
        <v>304</v>
      </c>
      <c r="E302" s="54" t="s">
        <v>308</v>
      </c>
      <c r="F302" s="54">
        <v>320</v>
      </c>
      <c r="G302" s="45">
        <v>100</v>
      </c>
      <c r="H302" s="45">
        <v>100</v>
      </c>
    </row>
    <row r="303" spans="2:8" ht="45" x14ac:dyDescent="0.25">
      <c r="B303" s="77" t="s">
        <v>296</v>
      </c>
      <c r="C303" s="35" t="s">
        <v>15</v>
      </c>
      <c r="D303" s="36" t="s">
        <v>304</v>
      </c>
      <c r="E303" s="50" t="s">
        <v>297</v>
      </c>
      <c r="F303" s="50"/>
      <c r="G303" s="37">
        <f t="shared" ref="G303:H306" si="27">G304</f>
        <v>6547</v>
      </c>
      <c r="H303" s="37">
        <f t="shared" si="27"/>
        <v>6809</v>
      </c>
    </row>
    <row r="304" spans="2:8" ht="45" x14ac:dyDescent="0.25">
      <c r="B304" s="77" t="s">
        <v>310</v>
      </c>
      <c r="C304" s="38" t="s">
        <v>15</v>
      </c>
      <c r="D304" s="36" t="s">
        <v>304</v>
      </c>
      <c r="E304" s="50" t="s">
        <v>311</v>
      </c>
      <c r="F304" s="50"/>
      <c r="G304" s="37">
        <f t="shared" si="27"/>
        <v>6547</v>
      </c>
      <c r="H304" s="37">
        <f t="shared" si="27"/>
        <v>6809</v>
      </c>
    </row>
    <row r="305" spans="1:16" ht="33" customHeight="1" x14ac:dyDescent="0.25">
      <c r="B305" s="92" t="s">
        <v>312</v>
      </c>
      <c r="C305" s="38" t="s">
        <v>15</v>
      </c>
      <c r="D305" s="36" t="s">
        <v>304</v>
      </c>
      <c r="E305" s="50" t="s">
        <v>313</v>
      </c>
      <c r="F305" s="50"/>
      <c r="G305" s="37">
        <f t="shared" si="27"/>
        <v>6547</v>
      </c>
      <c r="H305" s="37">
        <f t="shared" si="27"/>
        <v>6809</v>
      </c>
    </row>
    <row r="306" spans="1:16" ht="36.75" customHeight="1" x14ac:dyDescent="0.25">
      <c r="B306" s="42" t="s">
        <v>279</v>
      </c>
      <c r="C306" s="46" t="s">
        <v>15</v>
      </c>
      <c r="D306" s="44" t="s">
        <v>304</v>
      </c>
      <c r="E306" s="54" t="s">
        <v>313</v>
      </c>
      <c r="F306" s="54">
        <v>600</v>
      </c>
      <c r="G306" s="45">
        <f t="shared" si="27"/>
        <v>6547</v>
      </c>
      <c r="H306" s="45">
        <f t="shared" si="27"/>
        <v>6809</v>
      </c>
    </row>
    <row r="307" spans="1:16" x14ac:dyDescent="0.25">
      <c r="B307" s="42" t="s">
        <v>302</v>
      </c>
      <c r="C307" s="43" t="s">
        <v>15</v>
      </c>
      <c r="D307" s="44" t="s">
        <v>304</v>
      </c>
      <c r="E307" s="54" t="s">
        <v>313</v>
      </c>
      <c r="F307" s="54">
        <v>620</v>
      </c>
      <c r="G307" s="45">
        <v>6547</v>
      </c>
      <c r="H307" s="45">
        <v>6809</v>
      </c>
    </row>
    <row r="308" spans="1:16" ht="45" x14ac:dyDescent="0.25">
      <c r="B308" s="77" t="s">
        <v>183</v>
      </c>
      <c r="C308" s="35" t="s">
        <v>15</v>
      </c>
      <c r="D308" s="36" t="s">
        <v>304</v>
      </c>
      <c r="E308" s="50" t="s">
        <v>184</v>
      </c>
      <c r="F308" s="50"/>
      <c r="G308" s="37">
        <f t="shared" ref="G308:H311" si="28">G309</f>
        <v>1999</v>
      </c>
      <c r="H308" s="37">
        <f t="shared" si="28"/>
        <v>2087</v>
      </c>
    </row>
    <row r="309" spans="1:16" ht="45" x14ac:dyDescent="0.25">
      <c r="B309" s="77" t="s">
        <v>185</v>
      </c>
      <c r="C309" s="38" t="s">
        <v>15</v>
      </c>
      <c r="D309" s="36" t="s">
        <v>304</v>
      </c>
      <c r="E309" s="50" t="s">
        <v>314</v>
      </c>
      <c r="F309" s="50"/>
      <c r="G309" s="37">
        <f t="shared" si="28"/>
        <v>1999</v>
      </c>
      <c r="H309" s="37">
        <f t="shared" si="28"/>
        <v>2087</v>
      </c>
    </row>
    <row r="310" spans="1:16" ht="45" x14ac:dyDescent="0.25">
      <c r="B310" s="77" t="s">
        <v>315</v>
      </c>
      <c r="C310" s="38" t="s">
        <v>15</v>
      </c>
      <c r="D310" s="36" t="s">
        <v>304</v>
      </c>
      <c r="E310" s="50" t="s">
        <v>316</v>
      </c>
      <c r="F310" s="50"/>
      <c r="G310" s="37">
        <f t="shared" si="28"/>
        <v>1999</v>
      </c>
      <c r="H310" s="37">
        <f t="shared" si="28"/>
        <v>2087</v>
      </c>
    </row>
    <row r="311" spans="1:16" x14ac:dyDescent="0.25">
      <c r="B311" s="76" t="s">
        <v>50</v>
      </c>
      <c r="C311" s="46" t="s">
        <v>15</v>
      </c>
      <c r="D311" s="44" t="s">
        <v>304</v>
      </c>
      <c r="E311" s="54" t="s">
        <v>316</v>
      </c>
      <c r="F311" s="54">
        <v>800</v>
      </c>
      <c r="G311" s="45">
        <f t="shared" si="28"/>
        <v>1999</v>
      </c>
      <c r="H311" s="45">
        <f t="shared" si="28"/>
        <v>2087</v>
      </c>
    </row>
    <row r="312" spans="1:16" ht="45" x14ac:dyDescent="0.25">
      <c r="B312" s="42" t="s">
        <v>212</v>
      </c>
      <c r="C312" s="43" t="s">
        <v>15</v>
      </c>
      <c r="D312" s="44" t="s">
        <v>304</v>
      </c>
      <c r="E312" s="54" t="s">
        <v>316</v>
      </c>
      <c r="F312" s="54">
        <v>810</v>
      </c>
      <c r="G312" s="45">
        <v>1999</v>
      </c>
      <c r="H312" s="45">
        <v>2087</v>
      </c>
    </row>
    <row r="313" spans="1:16" ht="30" x14ac:dyDescent="0.25">
      <c r="B313" s="85" t="s">
        <v>229</v>
      </c>
      <c r="C313" s="38" t="s">
        <v>15</v>
      </c>
      <c r="D313" s="36" t="s">
        <v>304</v>
      </c>
      <c r="E313" s="50" t="s">
        <v>230</v>
      </c>
      <c r="F313" s="50"/>
      <c r="G313" s="50">
        <f>G314</f>
        <v>7167</v>
      </c>
      <c r="H313" s="50">
        <f>H314</f>
        <v>7167</v>
      </c>
    </row>
    <row r="314" spans="1:16" ht="30" x14ac:dyDescent="0.25">
      <c r="A314" s="117"/>
      <c r="B314" s="97" t="s">
        <v>231</v>
      </c>
      <c r="C314" s="38" t="s">
        <v>15</v>
      </c>
      <c r="D314" s="36" t="s">
        <v>304</v>
      </c>
      <c r="E314" s="50" t="s">
        <v>232</v>
      </c>
      <c r="F314" s="50"/>
      <c r="G314" s="50">
        <f>G315+G319</f>
        <v>7167</v>
      </c>
      <c r="H314" s="50">
        <f>H315+H319</f>
        <v>7167</v>
      </c>
      <c r="J314" s="117"/>
      <c r="K314" s="117"/>
      <c r="L314" s="117"/>
      <c r="M314" s="117"/>
      <c r="N314" s="117"/>
      <c r="O314" s="117"/>
      <c r="P314" s="117"/>
    </row>
    <row r="315" spans="1:16" ht="30" x14ac:dyDescent="0.25">
      <c r="B315" s="85" t="s">
        <v>317</v>
      </c>
      <c r="C315" s="38" t="s">
        <v>15</v>
      </c>
      <c r="D315" s="36" t="s">
        <v>304</v>
      </c>
      <c r="E315" s="50" t="s">
        <v>318</v>
      </c>
      <c r="F315" s="50"/>
      <c r="G315" s="50">
        <f t="shared" ref="G315:H317" si="29">G316</f>
        <v>7150</v>
      </c>
      <c r="H315" s="50">
        <f t="shared" si="29"/>
        <v>7150</v>
      </c>
    </row>
    <row r="316" spans="1:16" ht="30" x14ac:dyDescent="0.25">
      <c r="B316" s="85" t="s">
        <v>319</v>
      </c>
      <c r="C316" s="38" t="s">
        <v>15</v>
      </c>
      <c r="D316" s="36" t="s">
        <v>304</v>
      </c>
      <c r="E316" s="50" t="s">
        <v>320</v>
      </c>
      <c r="F316" s="50"/>
      <c r="G316" s="50">
        <f t="shared" si="29"/>
        <v>7150</v>
      </c>
      <c r="H316" s="50">
        <f t="shared" si="29"/>
        <v>7150</v>
      </c>
    </row>
    <row r="317" spans="1:16" x14ac:dyDescent="0.25">
      <c r="B317" s="86" t="s">
        <v>83</v>
      </c>
      <c r="C317" s="43" t="s">
        <v>15</v>
      </c>
      <c r="D317" s="44" t="s">
        <v>304</v>
      </c>
      <c r="E317" s="54" t="s">
        <v>320</v>
      </c>
      <c r="F317" s="54">
        <v>300</v>
      </c>
      <c r="G317" s="54">
        <f t="shared" si="29"/>
        <v>7150</v>
      </c>
      <c r="H317" s="54">
        <f t="shared" si="29"/>
        <v>7150</v>
      </c>
      <c r="J317" s="3"/>
      <c r="K317" s="3"/>
      <c r="L317" s="3"/>
      <c r="M317" s="3"/>
      <c r="N317" s="3"/>
      <c r="O317" s="3"/>
      <c r="P317" s="3"/>
    </row>
    <row r="318" spans="1:16" ht="30" x14ac:dyDescent="0.25">
      <c r="B318" s="86" t="s">
        <v>309</v>
      </c>
      <c r="C318" s="43" t="s">
        <v>15</v>
      </c>
      <c r="D318" s="44" t="s">
        <v>304</v>
      </c>
      <c r="E318" s="54" t="s">
        <v>320</v>
      </c>
      <c r="F318" s="54">
        <v>320</v>
      </c>
      <c r="G318" s="54">
        <v>7150</v>
      </c>
      <c r="H318" s="54">
        <v>7150</v>
      </c>
    </row>
    <row r="319" spans="1:16" ht="30" x14ac:dyDescent="0.25">
      <c r="B319" s="85" t="s">
        <v>321</v>
      </c>
      <c r="C319" s="38" t="s">
        <v>15</v>
      </c>
      <c r="D319" s="36" t="s">
        <v>304</v>
      </c>
      <c r="E319" s="50" t="s">
        <v>322</v>
      </c>
      <c r="F319" s="50"/>
      <c r="G319" s="50">
        <f t="shared" ref="G319:H321" si="30">G320</f>
        <v>17</v>
      </c>
      <c r="H319" s="50">
        <f t="shared" si="30"/>
        <v>17</v>
      </c>
    </row>
    <row r="320" spans="1:16" ht="54" customHeight="1" x14ac:dyDescent="0.25">
      <c r="B320" s="85" t="s">
        <v>323</v>
      </c>
      <c r="C320" s="38" t="s">
        <v>15</v>
      </c>
      <c r="D320" s="36" t="s">
        <v>304</v>
      </c>
      <c r="E320" s="50" t="s">
        <v>324</v>
      </c>
      <c r="F320" s="50"/>
      <c r="G320" s="50">
        <f t="shared" si="30"/>
        <v>17</v>
      </c>
      <c r="H320" s="50">
        <f t="shared" si="30"/>
        <v>17</v>
      </c>
      <c r="J320" s="3"/>
      <c r="K320" s="3"/>
      <c r="L320" s="3"/>
      <c r="M320" s="3"/>
      <c r="N320" s="3"/>
      <c r="O320" s="3"/>
      <c r="P320" s="3"/>
    </row>
    <row r="321" spans="1:16" x14ac:dyDescent="0.25">
      <c r="B321" s="86" t="s">
        <v>83</v>
      </c>
      <c r="C321" s="43" t="s">
        <v>15</v>
      </c>
      <c r="D321" s="44" t="s">
        <v>304</v>
      </c>
      <c r="E321" s="54" t="s">
        <v>324</v>
      </c>
      <c r="F321" s="54">
        <v>300</v>
      </c>
      <c r="G321" s="54">
        <f t="shared" si="30"/>
        <v>17</v>
      </c>
      <c r="H321" s="54">
        <f t="shared" si="30"/>
        <v>17</v>
      </c>
    </row>
    <row r="322" spans="1:16" ht="30" x14ac:dyDescent="0.25">
      <c r="B322" s="86" t="s">
        <v>309</v>
      </c>
      <c r="C322" s="43" t="s">
        <v>15</v>
      </c>
      <c r="D322" s="44" t="s">
        <v>304</v>
      </c>
      <c r="E322" s="54" t="s">
        <v>324</v>
      </c>
      <c r="F322" s="54">
        <v>320</v>
      </c>
      <c r="G322" s="54">
        <v>17</v>
      </c>
      <c r="H322" s="54">
        <v>17</v>
      </c>
    </row>
    <row r="323" spans="1:16" x14ac:dyDescent="0.25">
      <c r="B323" s="84" t="s">
        <v>325</v>
      </c>
      <c r="C323" s="16" t="s">
        <v>15</v>
      </c>
      <c r="D323" s="32" t="s">
        <v>326</v>
      </c>
      <c r="E323" s="48"/>
      <c r="F323" s="48"/>
      <c r="G323" s="48">
        <f t="shared" ref="G323:H327" si="31">G324</f>
        <v>3613</v>
      </c>
      <c r="H323" s="48">
        <f t="shared" si="31"/>
        <v>3607</v>
      </c>
    </row>
    <row r="324" spans="1:16" ht="45" x14ac:dyDescent="0.25">
      <c r="B324" s="77" t="s">
        <v>219</v>
      </c>
      <c r="C324" s="38" t="s">
        <v>15</v>
      </c>
      <c r="D324" s="36" t="s">
        <v>326</v>
      </c>
      <c r="E324" s="50" t="s">
        <v>220</v>
      </c>
      <c r="F324" s="50"/>
      <c r="G324" s="50">
        <f t="shared" si="31"/>
        <v>3613</v>
      </c>
      <c r="H324" s="50">
        <f t="shared" si="31"/>
        <v>3607</v>
      </c>
    </row>
    <row r="325" spans="1:16" ht="30" x14ac:dyDescent="0.25">
      <c r="A325" s="118"/>
      <c r="B325" s="77" t="s">
        <v>327</v>
      </c>
      <c r="C325" s="38" t="s">
        <v>15</v>
      </c>
      <c r="D325" s="36" t="s">
        <v>326</v>
      </c>
      <c r="E325" s="50" t="s">
        <v>328</v>
      </c>
      <c r="F325" s="119"/>
      <c r="G325" s="50">
        <f t="shared" si="31"/>
        <v>3613</v>
      </c>
      <c r="H325" s="50">
        <f t="shared" si="31"/>
        <v>3607</v>
      </c>
      <c r="I325" s="118"/>
      <c r="J325" s="118"/>
      <c r="K325" s="118"/>
      <c r="L325" s="118"/>
      <c r="M325" s="118"/>
      <c r="N325" s="118"/>
      <c r="O325" s="118"/>
      <c r="P325" s="118"/>
    </row>
    <row r="326" spans="1:16" x14ac:dyDescent="0.25">
      <c r="B326" s="77" t="s">
        <v>329</v>
      </c>
      <c r="C326" s="35" t="s">
        <v>15</v>
      </c>
      <c r="D326" s="36" t="s">
        <v>326</v>
      </c>
      <c r="E326" s="50" t="s">
        <v>330</v>
      </c>
      <c r="F326" s="50"/>
      <c r="G326" s="50">
        <f t="shared" si="31"/>
        <v>3613</v>
      </c>
      <c r="H326" s="50">
        <f t="shared" si="31"/>
        <v>3607</v>
      </c>
      <c r="J326" s="3"/>
      <c r="K326" s="3"/>
      <c r="L326" s="3"/>
      <c r="M326" s="3"/>
      <c r="N326" s="3"/>
      <c r="O326" s="3"/>
      <c r="P326" s="3"/>
    </row>
    <row r="327" spans="1:16" x14ac:dyDescent="0.25">
      <c r="B327" s="58" t="s">
        <v>83</v>
      </c>
      <c r="C327" s="43" t="s">
        <v>15</v>
      </c>
      <c r="D327" s="44" t="s">
        <v>331</v>
      </c>
      <c r="E327" s="54" t="s">
        <v>330</v>
      </c>
      <c r="F327" s="54">
        <v>300</v>
      </c>
      <c r="G327" s="54">
        <f t="shared" si="31"/>
        <v>3613</v>
      </c>
      <c r="H327" s="54">
        <f t="shared" si="31"/>
        <v>3607</v>
      </c>
    </row>
    <row r="328" spans="1:16" ht="30" x14ac:dyDescent="0.25">
      <c r="B328" s="86" t="s">
        <v>309</v>
      </c>
      <c r="C328" s="35" t="s">
        <v>15</v>
      </c>
      <c r="D328" s="44" t="s">
        <v>331</v>
      </c>
      <c r="E328" s="54" t="s">
        <v>330</v>
      </c>
      <c r="F328" s="54">
        <v>320</v>
      </c>
      <c r="G328" s="54">
        <v>3613</v>
      </c>
      <c r="H328" s="54">
        <v>3607</v>
      </c>
    </row>
    <row r="329" spans="1:16" x14ac:dyDescent="0.25">
      <c r="B329" s="84" t="s">
        <v>332</v>
      </c>
      <c r="C329" s="31" t="s">
        <v>15</v>
      </c>
      <c r="D329" s="60" t="s">
        <v>333</v>
      </c>
      <c r="E329" s="61"/>
      <c r="F329" s="61"/>
      <c r="G329" s="62">
        <f t="shared" ref="G329:H331" si="32">G330</f>
        <v>1762</v>
      </c>
      <c r="H329" s="62">
        <f t="shared" si="32"/>
        <v>1824</v>
      </c>
    </row>
    <row r="330" spans="1:16" ht="45" x14ac:dyDescent="0.25">
      <c r="B330" s="97" t="s">
        <v>334</v>
      </c>
      <c r="C330" s="38" t="s">
        <v>15</v>
      </c>
      <c r="D330" s="36" t="s">
        <v>333</v>
      </c>
      <c r="E330" s="50" t="s">
        <v>21</v>
      </c>
      <c r="F330" s="50"/>
      <c r="G330" s="37">
        <f t="shared" si="32"/>
        <v>1762</v>
      </c>
      <c r="H330" s="37">
        <f t="shared" si="32"/>
        <v>1824</v>
      </c>
    </row>
    <row r="331" spans="1:16" ht="30" x14ac:dyDescent="0.25">
      <c r="B331" s="85" t="s">
        <v>335</v>
      </c>
      <c r="C331" s="35" t="s">
        <v>15</v>
      </c>
      <c r="D331" s="36" t="s">
        <v>333</v>
      </c>
      <c r="E331" s="50" t="s">
        <v>336</v>
      </c>
      <c r="F331" s="50"/>
      <c r="G331" s="37">
        <f t="shared" si="32"/>
        <v>1762</v>
      </c>
      <c r="H331" s="37">
        <f t="shared" si="32"/>
        <v>1824</v>
      </c>
    </row>
    <row r="332" spans="1:16" ht="30" x14ac:dyDescent="0.25">
      <c r="B332" s="85" t="s">
        <v>337</v>
      </c>
      <c r="C332" s="38" t="s">
        <v>15</v>
      </c>
      <c r="D332" s="36" t="s">
        <v>333</v>
      </c>
      <c r="E332" s="50" t="s">
        <v>338</v>
      </c>
      <c r="F332" s="50"/>
      <c r="G332" s="37">
        <f>G333+G335</f>
        <v>1762</v>
      </c>
      <c r="H332" s="37">
        <f>H333+H335</f>
        <v>1824</v>
      </c>
    </row>
    <row r="333" spans="1:16" s="111" customFormat="1" ht="60" x14ac:dyDescent="0.25">
      <c r="A333" s="3"/>
      <c r="B333" s="96" t="s">
        <v>26</v>
      </c>
      <c r="C333" s="46" t="s">
        <v>15</v>
      </c>
      <c r="D333" s="44" t="s">
        <v>333</v>
      </c>
      <c r="E333" s="54" t="s">
        <v>338</v>
      </c>
      <c r="F333" s="54">
        <v>100</v>
      </c>
      <c r="G333" s="45">
        <f>G334</f>
        <v>1526</v>
      </c>
      <c r="H333" s="45">
        <f>H334</f>
        <v>1587</v>
      </c>
      <c r="I333" s="3"/>
    </row>
    <row r="334" spans="1:16" ht="30" x14ac:dyDescent="0.25">
      <c r="B334" s="42" t="s">
        <v>28</v>
      </c>
      <c r="C334" s="43" t="s">
        <v>15</v>
      </c>
      <c r="D334" s="44" t="s">
        <v>333</v>
      </c>
      <c r="E334" s="54" t="s">
        <v>338</v>
      </c>
      <c r="F334" s="54">
        <v>120</v>
      </c>
      <c r="G334" s="45">
        <v>1526</v>
      </c>
      <c r="H334" s="45">
        <v>1587</v>
      </c>
    </row>
    <row r="335" spans="1:16" ht="30" x14ac:dyDescent="0.25">
      <c r="B335" s="96" t="s">
        <v>34</v>
      </c>
      <c r="C335" s="43" t="s">
        <v>15</v>
      </c>
      <c r="D335" s="44" t="s">
        <v>333</v>
      </c>
      <c r="E335" s="54" t="s">
        <v>338</v>
      </c>
      <c r="F335" s="54">
        <v>200</v>
      </c>
      <c r="G335" s="45">
        <f>G336</f>
        <v>236</v>
      </c>
      <c r="H335" s="45">
        <f>H336</f>
        <v>237</v>
      </c>
    </row>
    <row r="336" spans="1:16" ht="30" x14ac:dyDescent="0.25">
      <c r="B336" s="96" t="s">
        <v>35</v>
      </c>
      <c r="C336" s="46" t="s">
        <v>15</v>
      </c>
      <c r="D336" s="44" t="s">
        <v>333</v>
      </c>
      <c r="E336" s="54" t="s">
        <v>338</v>
      </c>
      <c r="F336" s="54">
        <v>240</v>
      </c>
      <c r="G336" s="45">
        <v>236</v>
      </c>
      <c r="H336" s="45">
        <v>237</v>
      </c>
    </row>
    <row r="337" spans="2:16" x14ac:dyDescent="0.25">
      <c r="B337" s="25" t="s">
        <v>339</v>
      </c>
      <c r="C337" s="82" t="s">
        <v>15</v>
      </c>
      <c r="D337" s="27" t="s">
        <v>340</v>
      </c>
      <c r="E337" s="28"/>
      <c r="F337" s="28"/>
      <c r="G337" s="29">
        <f>SUM(G338)</f>
        <v>30</v>
      </c>
      <c r="H337" s="29">
        <f>SUM(H338)</f>
        <v>30</v>
      </c>
      <c r="J337" s="3"/>
      <c r="K337" s="3"/>
      <c r="L337" s="3"/>
      <c r="M337" s="3"/>
      <c r="N337" s="3"/>
      <c r="O337" s="3"/>
      <c r="P337" s="3"/>
    </row>
    <row r="338" spans="2:16" ht="27.75" customHeight="1" x14ac:dyDescent="0.25">
      <c r="B338" s="114" t="s">
        <v>341</v>
      </c>
      <c r="C338" s="16" t="s">
        <v>15</v>
      </c>
      <c r="D338" s="32" t="s">
        <v>342</v>
      </c>
      <c r="E338" s="48"/>
      <c r="F338" s="48"/>
      <c r="G338" s="33">
        <f>SUM(G339)</f>
        <v>30</v>
      </c>
      <c r="H338" s="33">
        <f>SUM(H339)</f>
        <v>30</v>
      </c>
    </row>
    <row r="339" spans="2:16" ht="50.25" customHeight="1" x14ac:dyDescent="0.25">
      <c r="B339" s="77" t="s">
        <v>273</v>
      </c>
      <c r="C339" s="38" t="s">
        <v>15</v>
      </c>
      <c r="D339" s="36" t="s">
        <v>342</v>
      </c>
      <c r="E339" s="50" t="s">
        <v>274</v>
      </c>
      <c r="F339" s="54"/>
      <c r="G339" s="37">
        <f t="shared" ref="G339:H342" si="33">G340</f>
        <v>30</v>
      </c>
      <c r="H339" s="37">
        <f t="shared" si="33"/>
        <v>30</v>
      </c>
    </row>
    <row r="340" spans="2:16" ht="45" x14ac:dyDescent="0.25">
      <c r="B340" s="77" t="s">
        <v>275</v>
      </c>
      <c r="C340" s="38" t="s">
        <v>15</v>
      </c>
      <c r="D340" s="36" t="s">
        <v>342</v>
      </c>
      <c r="E340" s="50" t="s">
        <v>276</v>
      </c>
      <c r="F340" s="54"/>
      <c r="G340" s="37">
        <f t="shared" si="33"/>
        <v>30</v>
      </c>
      <c r="H340" s="37">
        <f t="shared" si="33"/>
        <v>30</v>
      </c>
    </row>
    <row r="341" spans="2:16" ht="30" x14ac:dyDescent="0.25">
      <c r="B341" s="77" t="s">
        <v>277</v>
      </c>
      <c r="C341" s="35" t="s">
        <v>15</v>
      </c>
      <c r="D341" s="36" t="s">
        <v>342</v>
      </c>
      <c r="E341" s="50" t="s">
        <v>278</v>
      </c>
      <c r="F341" s="50"/>
      <c r="G341" s="37">
        <f t="shared" si="33"/>
        <v>30</v>
      </c>
      <c r="H341" s="37">
        <f t="shared" si="33"/>
        <v>30</v>
      </c>
    </row>
    <row r="342" spans="2:16" ht="30" x14ac:dyDescent="0.25">
      <c r="B342" s="42" t="s">
        <v>279</v>
      </c>
      <c r="C342" s="43" t="s">
        <v>15</v>
      </c>
      <c r="D342" s="44" t="s">
        <v>342</v>
      </c>
      <c r="E342" s="54" t="s">
        <v>278</v>
      </c>
      <c r="F342" s="54">
        <v>600</v>
      </c>
      <c r="G342" s="45">
        <f t="shared" si="33"/>
        <v>30</v>
      </c>
      <c r="H342" s="45">
        <f t="shared" si="33"/>
        <v>30</v>
      </c>
    </row>
    <row r="343" spans="2:16" ht="45" x14ac:dyDescent="0.25">
      <c r="B343" s="112" t="s">
        <v>280</v>
      </c>
      <c r="C343" s="46" t="s">
        <v>15</v>
      </c>
      <c r="D343" s="44" t="s">
        <v>342</v>
      </c>
      <c r="E343" s="54" t="s">
        <v>278</v>
      </c>
      <c r="F343" s="54">
        <v>630</v>
      </c>
      <c r="G343" s="45">
        <v>30</v>
      </c>
      <c r="H343" s="45">
        <v>30</v>
      </c>
    </row>
    <row r="344" spans="2:16" ht="43.5" x14ac:dyDescent="0.25">
      <c r="B344" s="120" t="s">
        <v>343</v>
      </c>
      <c r="C344" s="82" t="s">
        <v>15</v>
      </c>
      <c r="D344" s="88" t="s">
        <v>344</v>
      </c>
      <c r="E344" s="83"/>
      <c r="F344" s="12"/>
      <c r="G344" s="83">
        <f>G345+G349</f>
        <v>48240</v>
      </c>
      <c r="H344" s="83">
        <f>H345+H349</f>
        <v>51670</v>
      </c>
    </row>
    <row r="345" spans="2:16" ht="30" x14ac:dyDescent="0.25">
      <c r="B345" s="98" t="s">
        <v>345</v>
      </c>
      <c r="C345" s="31" t="s">
        <v>15</v>
      </c>
      <c r="D345" s="32" t="s">
        <v>346</v>
      </c>
      <c r="E345" s="48"/>
      <c r="F345" s="48"/>
      <c r="G345" s="48">
        <f t="shared" ref="G345:H347" si="34">G346</f>
        <v>15807</v>
      </c>
      <c r="H345" s="48">
        <f t="shared" si="34"/>
        <v>17654</v>
      </c>
    </row>
    <row r="346" spans="2:16" x14ac:dyDescent="0.25">
      <c r="B346" s="63" t="s">
        <v>347</v>
      </c>
      <c r="C346" s="35" t="s">
        <v>15</v>
      </c>
      <c r="D346" s="36" t="s">
        <v>346</v>
      </c>
      <c r="E346" s="50" t="s">
        <v>348</v>
      </c>
      <c r="F346" s="121"/>
      <c r="G346" s="50">
        <f t="shared" si="34"/>
        <v>15807</v>
      </c>
      <c r="H346" s="50">
        <f t="shared" si="34"/>
        <v>17654</v>
      </c>
    </row>
    <row r="347" spans="2:16" x14ac:dyDescent="0.25">
      <c r="B347" s="58" t="s">
        <v>54</v>
      </c>
      <c r="C347" s="43" t="s">
        <v>15</v>
      </c>
      <c r="D347" s="44" t="s">
        <v>346</v>
      </c>
      <c r="E347" s="54" t="s">
        <v>348</v>
      </c>
      <c r="F347" s="54">
        <v>500</v>
      </c>
      <c r="G347" s="54">
        <f t="shared" si="34"/>
        <v>15807</v>
      </c>
      <c r="H347" s="54">
        <f t="shared" si="34"/>
        <v>17654</v>
      </c>
    </row>
    <row r="348" spans="2:16" x14ac:dyDescent="0.25">
      <c r="B348" s="58" t="s">
        <v>349</v>
      </c>
      <c r="C348" s="46" t="s">
        <v>15</v>
      </c>
      <c r="D348" s="44" t="s">
        <v>346</v>
      </c>
      <c r="E348" s="54" t="s">
        <v>348</v>
      </c>
      <c r="F348" s="54">
        <v>510</v>
      </c>
      <c r="G348" s="54">
        <v>15807</v>
      </c>
      <c r="H348" s="54">
        <v>17654</v>
      </c>
    </row>
    <row r="349" spans="2:16" x14ac:dyDescent="0.25">
      <c r="B349" s="84" t="s">
        <v>350</v>
      </c>
      <c r="C349" s="31" t="s">
        <v>15</v>
      </c>
      <c r="D349" s="32" t="s">
        <v>351</v>
      </c>
      <c r="E349" s="48"/>
      <c r="F349" s="122"/>
      <c r="G349" s="48">
        <f t="shared" ref="G349:H351" si="35">G350</f>
        <v>32433</v>
      </c>
      <c r="H349" s="48">
        <f t="shared" si="35"/>
        <v>34016</v>
      </c>
    </row>
    <row r="350" spans="2:16" x14ac:dyDescent="0.25">
      <c r="B350" s="63" t="s">
        <v>259</v>
      </c>
      <c r="C350" s="38" t="s">
        <v>15</v>
      </c>
      <c r="D350" s="36" t="s">
        <v>351</v>
      </c>
      <c r="E350" s="50" t="s">
        <v>260</v>
      </c>
      <c r="F350" s="50"/>
      <c r="G350" s="50">
        <f t="shared" si="35"/>
        <v>32433</v>
      </c>
      <c r="H350" s="50">
        <f t="shared" si="35"/>
        <v>34016</v>
      </c>
    </row>
    <row r="351" spans="2:16" x14ac:dyDescent="0.25">
      <c r="B351" s="58" t="s">
        <v>54</v>
      </c>
      <c r="C351" s="46" t="s">
        <v>15</v>
      </c>
      <c r="D351" s="44" t="s">
        <v>351</v>
      </c>
      <c r="E351" s="54" t="s">
        <v>260</v>
      </c>
      <c r="F351" s="54">
        <v>500</v>
      </c>
      <c r="G351" s="54">
        <f t="shared" si="35"/>
        <v>32433</v>
      </c>
      <c r="H351" s="54">
        <f t="shared" si="35"/>
        <v>34016</v>
      </c>
    </row>
    <row r="352" spans="2:16" x14ac:dyDescent="0.25">
      <c r="B352" s="58" t="s">
        <v>55</v>
      </c>
      <c r="C352" s="43" t="s">
        <v>15</v>
      </c>
      <c r="D352" s="44" t="s">
        <v>351</v>
      </c>
      <c r="E352" s="54" t="s">
        <v>260</v>
      </c>
      <c r="F352" s="69">
        <v>540</v>
      </c>
      <c r="G352" s="54">
        <v>32433</v>
      </c>
      <c r="H352" s="54">
        <v>34016</v>
      </c>
    </row>
    <row r="353" spans="2:16" x14ac:dyDescent="0.25">
      <c r="B353" s="123" t="s">
        <v>352</v>
      </c>
      <c r="C353" s="124" t="s">
        <v>15</v>
      </c>
      <c r="D353" s="125" t="s">
        <v>353</v>
      </c>
      <c r="E353" s="125"/>
      <c r="F353" s="126"/>
      <c r="G353" s="126">
        <f t="shared" ref="G353:H356" si="36">G354</f>
        <v>23592</v>
      </c>
      <c r="H353" s="126">
        <f t="shared" si="36"/>
        <v>49722</v>
      </c>
    </row>
    <row r="354" spans="2:16" x14ac:dyDescent="0.25">
      <c r="B354" s="123" t="s">
        <v>354</v>
      </c>
      <c r="C354" s="127" t="s">
        <v>15</v>
      </c>
      <c r="D354" s="125" t="s">
        <v>355</v>
      </c>
      <c r="E354" s="125"/>
      <c r="F354" s="126"/>
      <c r="G354" s="126">
        <f t="shared" si="36"/>
        <v>23592</v>
      </c>
      <c r="H354" s="126">
        <f t="shared" si="36"/>
        <v>49722</v>
      </c>
    </row>
    <row r="355" spans="2:16" x14ac:dyDescent="0.25">
      <c r="B355" s="128" t="s">
        <v>354</v>
      </c>
      <c r="C355" s="129" t="s">
        <v>15</v>
      </c>
      <c r="D355" s="130" t="s">
        <v>355</v>
      </c>
      <c r="E355" s="131" t="s">
        <v>356</v>
      </c>
      <c r="F355" s="132"/>
      <c r="G355" s="131">
        <f t="shared" si="36"/>
        <v>23592</v>
      </c>
      <c r="H355" s="131">
        <f t="shared" si="36"/>
        <v>49722</v>
      </c>
    </row>
    <row r="356" spans="2:16" x14ac:dyDescent="0.25">
      <c r="B356" s="133" t="s">
        <v>50</v>
      </c>
      <c r="C356" s="134" t="s">
        <v>15</v>
      </c>
      <c r="D356" s="135" t="s">
        <v>355</v>
      </c>
      <c r="E356" s="69" t="s">
        <v>356</v>
      </c>
      <c r="F356" s="69">
        <v>800</v>
      </c>
      <c r="G356" s="69">
        <f t="shared" si="36"/>
        <v>23592</v>
      </c>
      <c r="H356" s="69">
        <f t="shared" si="36"/>
        <v>49722</v>
      </c>
    </row>
    <row r="357" spans="2:16" x14ac:dyDescent="0.25">
      <c r="B357" s="136" t="s">
        <v>51</v>
      </c>
      <c r="C357" s="137" t="s">
        <v>15</v>
      </c>
      <c r="D357" s="135" t="s">
        <v>355</v>
      </c>
      <c r="E357" s="69" t="s">
        <v>356</v>
      </c>
      <c r="F357" s="69">
        <v>870</v>
      </c>
      <c r="G357" s="69">
        <v>23592</v>
      </c>
      <c r="H357" s="69">
        <v>49722</v>
      </c>
    </row>
    <row r="358" spans="2:16" x14ac:dyDescent="0.25">
      <c r="B358" s="58"/>
      <c r="C358" s="43"/>
      <c r="D358" s="44"/>
      <c r="E358" s="54"/>
      <c r="F358" s="69"/>
      <c r="G358" s="138"/>
      <c r="H358" s="138"/>
    </row>
    <row r="359" spans="2:16" ht="30" x14ac:dyDescent="0.25">
      <c r="B359" s="139" t="s">
        <v>357</v>
      </c>
      <c r="C359" s="31" t="s">
        <v>358</v>
      </c>
      <c r="D359" s="44"/>
      <c r="E359" s="54"/>
      <c r="F359" s="69"/>
      <c r="G359" s="48">
        <f>SUM(G360+G417)</f>
        <v>794066</v>
      </c>
      <c r="H359" s="48">
        <f>SUM(H360+H417)</f>
        <v>811732</v>
      </c>
    </row>
    <row r="360" spans="2:16" x14ac:dyDescent="0.25">
      <c r="B360" s="25" t="s">
        <v>269</v>
      </c>
      <c r="C360" s="26" t="s">
        <v>358</v>
      </c>
      <c r="D360" s="27" t="s">
        <v>270</v>
      </c>
      <c r="E360" s="28"/>
      <c r="F360" s="28"/>
      <c r="G360" s="28">
        <f>SUM(G361+G375+G392)</f>
        <v>785913</v>
      </c>
      <c r="H360" s="28">
        <f>SUM(H361+H375+H392)</f>
        <v>803548</v>
      </c>
    </row>
    <row r="361" spans="2:16" x14ac:dyDescent="0.25">
      <c r="B361" s="25" t="s">
        <v>359</v>
      </c>
      <c r="C361" s="31" t="s">
        <v>358</v>
      </c>
      <c r="D361" s="60" t="s">
        <v>360</v>
      </c>
      <c r="E361" s="61"/>
      <c r="F361" s="61"/>
      <c r="G361" s="61">
        <f>G362</f>
        <v>180409</v>
      </c>
      <c r="H361" s="61">
        <f>H362</f>
        <v>185409</v>
      </c>
    </row>
    <row r="362" spans="2:16" ht="30" x14ac:dyDescent="0.25">
      <c r="B362" s="77" t="s">
        <v>361</v>
      </c>
      <c r="C362" s="35" t="s">
        <v>358</v>
      </c>
      <c r="D362" s="36" t="s">
        <v>360</v>
      </c>
      <c r="E362" s="50" t="s">
        <v>362</v>
      </c>
      <c r="F362" s="50"/>
      <c r="G362" s="50">
        <f>G363</f>
        <v>180409</v>
      </c>
      <c r="H362" s="50">
        <f>H363</f>
        <v>185409</v>
      </c>
    </row>
    <row r="363" spans="2:16" ht="30" x14ac:dyDescent="0.25">
      <c r="B363" s="77" t="s">
        <v>363</v>
      </c>
      <c r="C363" s="38" t="s">
        <v>358</v>
      </c>
      <c r="D363" s="36" t="s">
        <v>360</v>
      </c>
      <c r="E363" s="50" t="s">
        <v>364</v>
      </c>
      <c r="F363" s="50"/>
      <c r="G363" s="50">
        <f>G364+G368</f>
        <v>180409</v>
      </c>
      <c r="H363" s="50">
        <f>H364+H368</f>
        <v>185409</v>
      </c>
    </row>
    <row r="364" spans="2:16" ht="45" x14ac:dyDescent="0.25">
      <c r="B364" s="77" t="s">
        <v>365</v>
      </c>
      <c r="C364" s="35" t="s">
        <v>358</v>
      </c>
      <c r="D364" s="36" t="s">
        <v>360</v>
      </c>
      <c r="E364" s="50" t="s">
        <v>366</v>
      </c>
      <c r="F364" s="50"/>
      <c r="G364" s="50">
        <f t="shared" ref="G364:H366" si="37">G365</f>
        <v>60485</v>
      </c>
      <c r="H364" s="50">
        <f t="shared" si="37"/>
        <v>62723</v>
      </c>
    </row>
    <row r="365" spans="2:16" ht="60" x14ac:dyDescent="0.25">
      <c r="B365" s="77" t="s">
        <v>367</v>
      </c>
      <c r="C365" s="38" t="s">
        <v>358</v>
      </c>
      <c r="D365" s="36" t="s">
        <v>360</v>
      </c>
      <c r="E365" s="50" t="s">
        <v>368</v>
      </c>
      <c r="F365" s="50"/>
      <c r="G365" s="50">
        <f t="shared" si="37"/>
        <v>60485</v>
      </c>
      <c r="H365" s="50">
        <f t="shared" si="37"/>
        <v>62723</v>
      </c>
    </row>
    <row r="366" spans="2:16" ht="30" x14ac:dyDescent="0.25">
      <c r="B366" s="42" t="s">
        <v>279</v>
      </c>
      <c r="C366" s="46" t="s">
        <v>358</v>
      </c>
      <c r="D366" s="44" t="s">
        <v>360</v>
      </c>
      <c r="E366" s="54" t="s">
        <v>368</v>
      </c>
      <c r="F366" s="54">
        <v>600</v>
      </c>
      <c r="G366" s="54">
        <f t="shared" si="37"/>
        <v>60485</v>
      </c>
      <c r="H366" s="54">
        <f t="shared" si="37"/>
        <v>62723</v>
      </c>
      <c r="J366" s="3"/>
      <c r="K366" s="3"/>
      <c r="L366" s="3"/>
      <c r="M366" s="3"/>
      <c r="N366" s="3"/>
      <c r="O366" s="3"/>
      <c r="P366" s="3"/>
    </row>
    <row r="367" spans="2:16" x14ac:dyDescent="0.25">
      <c r="B367" s="42" t="s">
        <v>302</v>
      </c>
      <c r="C367" s="43" t="s">
        <v>358</v>
      </c>
      <c r="D367" s="44" t="s">
        <v>360</v>
      </c>
      <c r="E367" s="54" t="s">
        <v>368</v>
      </c>
      <c r="F367" s="54">
        <v>620</v>
      </c>
      <c r="G367" s="54">
        <v>60485</v>
      </c>
      <c r="H367" s="54">
        <v>62723</v>
      </c>
    </row>
    <row r="368" spans="2:16" ht="45" x14ac:dyDescent="0.25">
      <c r="B368" s="77" t="s">
        <v>369</v>
      </c>
      <c r="C368" s="35" t="s">
        <v>358</v>
      </c>
      <c r="D368" s="36" t="s">
        <v>360</v>
      </c>
      <c r="E368" s="50" t="s">
        <v>370</v>
      </c>
      <c r="F368" s="50"/>
      <c r="G368" s="50">
        <f>G369+G372</f>
        <v>119924</v>
      </c>
      <c r="H368" s="50">
        <f>H369+H372</f>
        <v>122686</v>
      </c>
    </row>
    <row r="369" spans="1:16" ht="45" x14ac:dyDescent="0.25">
      <c r="B369" s="77" t="s">
        <v>371</v>
      </c>
      <c r="C369" s="38" t="s">
        <v>358</v>
      </c>
      <c r="D369" s="36" t="s">
        <v>360</v>
      </c>
      <c r="E369" s="50" t="s">
        <v>372</v>
      </c>
      <c r="F369" s="50"/>
      <c r="G369" s="50">
        <f>G370</f>
        <v>59259</v>
      </c>
      <c r="H369" s="50">
        <f>H370</f>
        <v>59887</v>
      </c>
      <c r="J369" s="3"/>
      <c r="K369" s="3"/>
      <c r="L369" s="3"/>
      <c r="M369" s="3"/>
      <c r="N369" s="3"/>
      <c r="O369" s="3"/>
      <c r="P369" s="3"/>
    </row>
    <row r="370" spans="1:16" ht="30" x14ac:dyDescent="0.25">
      <c r="B370" s="42" t="s">
        <v>279</v>
      </c>
      <c r="C370" s="46" t="s">
        <v>358</v>
      </c>
      <c r="D370" s="44" t="s">
        <v>360</v>
      </c>
      <c r="E370" s="54" t="s">
        <v>372</v>
      </c>
      <c r="F370" s="54">
        <v>600</v>
      </c>
      <c r="G370" s="54">
        <f>G371</f>
        <v>59259</v>
      </c>
      <c r="H370" s="54">
        <f>H371</f>
        <v>59887</v>
      </c>
    </row>
    <row r="371" spans="1:16" x14ac:dyDescent="0.25">
      <c r="B371" s="42" t="s">
        <v>302</v>
      </c>
      <c r="C371" s="43" t="s">
        <v>358</v>
      </c>
      <c r="D371" s="44" t="s">
        <v>360</v>
      </c>
      <c r="E371" s="54" t="s">
        <v>372</v>
      </c>
      <c r="F371" s="54">
        <v>620</v>
      </c>
      <c r="G371" s="54">
        <v>59259</v>
      </c>
      <c r="H371" s="54">
        <v>59887</v>
      </c>
    </row>
    <row r="372" spans="1:16" ht="30" x14ac:dyDescent="0.25">
      <c r="B372" s="77" t="s">
        <v>373</v>
      </c>
      <c r="C372" s="35" t="s">
        <v>358</v>
      </c>
      <c r="D372" s="36" t="s">
        <v>360</v>
      </c>
      <c r="E372" s="50" t="s">
        <v>374</v>
      </c>
      <c r="F372" s="50"/>
      <c r="G372" s="50">
        <f>G373</f>
        <v>60665</v>
      </c>
      <c r="H372" s="50">
        <f>H373</f>
        <v>62799</v>
      </c>
    </row>
    <row r="373" spans="1:16" ht="30" x14ac:dyDescent="0.25">
      <c r="B373" s="42" t="s">
        <v>279</v>
      </c>
      <c r="C373" s="43" t="s">
        <v>358</v>
      </c>
      <c r="D373" s="44" t="s">
        <v>360</v>
      </c>
      <c r="E373" s="54" t="s">
        <v>374</v>
      </c>
      <c r="F373" s="54">
        <v>600</v>
      </c>
      <c r="G373" s="54">
        <f>G374</f>
        <v>60665</v>
      </c>
      <c r="H373" s="54">
        <f>H374</f>
        <v>62799</v>
      </c>
    </row>
    <row r="374" spans="1:16" x14ac:dyDescent="0.25">
      <c r="B374" s="42" t="s">
        <v>302</v>
      </c>
      <c r="C374" s="46" t="s">
        <v>358</v>
      </c>
      <c r="D374" s="64" t="s">
        <v>360</v>
      </c>
      <c r="E374" s="65" t="s">
        <v>374</v>
      </c>
      <c r="F374" s="54">
        <v>620</v>
      </c>
      <c r="G374" s="54">
        <v>60665</v>
      </c>
      <c r="H374" s="54">
        <v>62799</v>
      </c>
    </row>
    <row r="375" spans="1:16" x14ac:dyDescent="0.25">
      <c r="B375" s="106" t="s">
        <v>375</v>
      </c>
      <c r="C375" s="31" t="s">
        <v>358</v>
      </c>
      <c r="D375" s="60" t="s">
        <v>376</v>
      </c>
      <c r="E375" s="61"/>
      <c r="F375" s="61"/>
      <c r="G375" s="61">
        <f>G376</f>
        <v>588129</v>
      </c>
      <c r="H375" s="61">
        <f>H376</f>
        <v>600398</v>
      </c>
    </row>
    <row r="376" spans="1:16" ht="28.5" customHeight="1" x14ac:dyDescent="0.25">
      <c r="B376" s="77" t="s">
        <v>361</v>
      </c>
      <c r="C376" s="35" t="s">
        <v>358</v>
      </c>
      <c r="D376" s="36" t="s">
        <v>376</v>
      </c>
      <c r="E376" s="50" t="s">
        <v>362</v>
      </c>
      <c r="F376" s="50"/>
      <c r="G376" s="50">
        <f>G377</f>
        <v>588129</v>
      </c>
      <c r="H376" s="50">
        <f>H377</f>
        <v>600398</v>
      </c>
    </row>
    <row r="377" spans="1:16" x14ac:dyDescent="0.25">
      <c r="B377" s="73" t="s">
        <v>377</v>
      </c>
      <c r="C377" s="38" t="s">
        <v>358</v>
      </c>
      <c r="D377" s="36" t="s">
        <v>376</v>
      </c>
      <c r="E377" s="50" t="s">
        <v>378</v>
      </c>
      <c r="F377" s="50"/>
      <c r="G377" s="50">
        <f>G378+G385</f>
        <v>588129</v>
      </c>
      <c r="H377" s="50">
        <f>H378+H385</f>
        <v>600398</v>
      </c>
      <c r="J377" s="3"/>
      <c r="K377" s="3"/>
      <c r="L377" s="3"/>
      <c r="M377" s="3"/>
      <c r="N377" s="3"/>
      <c r="O377" s="3"/>
      <c r="P377" s="3"/>
    </row>
    <row r="378" spans="1:16" ht="75" x14ac:dyDescent="0.25">
      <c r="B378" s="94" t="s">
        <v>379</v>
      </c>
      <c r="C378" s="35" t="s">
        <v>358</v>
      </c>
      <c r="D378" s="36" t="s">
        <v>376</v>
      </c>
      <c r="E378" s="50" t="s">
        <v>380</v>
      </c>
      <c r="F378" s="50"/>
      <c r="G378" s="50">
        <f>G379+G382</f>
        <v>537936</v>
      </c>
      <c r="H378" s="50">
        <f>H379+H382</f>
        <v>549977</v>
      </c>
    </row>
    <row r="379" spans="1:16" ht="75" x14ac:dyDescent="0.25">
      <c r="B379" s="77" t="s">
        <v>381</v>
      </c>
      <c r="C379" s="38" t="s">
        <v>358</v>
      </c>
      <c r="D379" s="36" t="s">
        <v>376</v>
      </c>
      <c r="E379" s="50" t="s">
        <v>382</v>
      </c>
      <c r="F379" s="50"/>
      <c r="G379" s="50">
        <f>G380</f>
        <v>292670</v>
      </c>
      <c r="H379" s="50">
        <f>H380</f>
        <v>296528</v>
      </c>
    </row>
    <row r="380" spans="1:16" ht="30" x14ac:dyDescent="0.25">
      <c r="B380" s="42" t="s">
        <v>279</v>
      </c>
      <c r="C380" s="46" t="s">
        <v>358</v>
      </c>
      <c r="D380" s="44" t="s">
        <v>376</v>
      </c>
      <c r="E380" s="54" t="s">
        <v>382</v>
      </c>
      <c r="F380" s="54">
        <v>600</v>
      </c>
      <c r="G380" s="54">
        <f>G381</f>
        <v>292670</v>
      </c>
      <c r="H380" s="54">
        <f>H381</f>
        <v>296528</v>
      </c>
      <c r="J380" s="3"/>
      <c r="K380" s="3"/>
      <c r="L380" s="3"/>
      <c r="M380" s="3"/>
      <c r="N380" s="3"/>
      <c r="O380" s="3"/>
      <c r="P380" s="3"/>
    </row>
    <row r="381" spans="1:16" x14ac:dyDescent="0.25">
      <c r="B381" s="42" t="s">
        <v>302</v>
      </c>
      <c r="C381" s="43" t="s">
        <v>358</v>
      </c>
      <c r="D381" s="44" t="s">
        <v>376</v>
      </c>
      <c r="E381" s="54" t="s">
        <v>382</v>
      </c>
      <c r="F381" s="54">
        <v>620</v>
      </c>
      <c r="G381" s="54">
        <v>292670</v>
      </c>
      <c r="H381" s="54">
        <v>296528</v>
      </c>
    </row>
    <row r="382" spans="1:16" s="117" customFormat="1" ht="30" x14ac:dyDescent="0.25">
      <c r="A382" s="3"/>
      <c r="B382" s="77" t="s">
        <v>383</v>
      </c>
      <c r="C382" s="35" t="s">
        <v>358</v>
      </c>
      <c r="D382" s="36" t="s">
        <v>376</v>
      </c>
      <c r="E382" s="50" t="s">
        <v>384</v>
      </c>
      <c r="F382" s="50"/>
      <c r="G382" s="50">
        <f>G383</f>
        <v>245266</v>
      </c>
      <c r="H382" s="50">
        <f>H383</f>
        <v>253449</v>
      </c>
      <c r="I382" s="3"/>
    </row>
    <row r="383" spans="1:16" ht="30" x14ac:dyDescent="0.25">
      <c r="B383" s="42" t="s">
        <v>279</v>
      </c>
      <c r="C383" s="43" t="s">
        <v>358</v>
      </c>
      <c r="D383" s="44" t="s">
        <v>376</v>
      </c>
      <c r="E383" s="54" t="s">
        <v>384</v>
      </c>
      <c r="F383" s="54">
        <v>600</v>
      </c>
      <c r="G383" s="54">
        <f>G384</f>
        <v>245266</v>
      </c>
      <c r="H383" s="54">
        <f>H384</f>
        <v>253449</v>
      </c>
    </row>
    <row r="384" spans="1:16" x14ac:dyDescent="0.25">
      <c r="B384" s="42" t="s">
        <v>302</v>
      </c>
      <c r="C384" s="46" t="s">
        <v>358</v>
      </c>
      <c r="D384" s="44" t="s">
        <v>376</v>
      </c>
      <c r="E384" s="54" t="s">
        <v>384</v>
      </c>
      <c r="F384" s="54">
        <v>620</v>
      </c>
      <c r="G384" s="54">
        <v>245266</v>
      </c>
      <c r="H384" s="54">
        <v>253449</v>
      </c>
    </row>
    <row r="385" spans="1:9" x14ac:dyDescent="0.25">
      <c r="B385" s="73" t="s">
        <v>385</v>
      </c>
      <c r="C385" s="38" t="s">
        <v>358</v>
      </c>
      <c r="D385" s="36" t="s">
        <v>376</v>
      </c>
      <c r="E385" s="50" t="s">
        <v>386</v>
      </c>
      <c r="F385" s="50"/>
      <c r="G385" s="50">
        <f>G386+G389</f>
        <v>50193</v>
      </c>
      <c r="H385" s="50">
        <f>H386+H389</f>
        <v>50421</v>
      </c>
    </row>
    <row r="386" spans="1:9" ht="30" x14ac:dyDescent="0.25">
      <c r="B386" s="77" t="s">
        <v>387</v>
      </c>
      <c r="C386" s="35" t="s">
        <v>358</v>
      </c>
      <c r="D386" s="36" t="s">
        <v>376</v>
      </c>
      <c r="E386" s="50" t="s">
        <v>388</v>
      </c>
      <c r="F386" s="50"/>
      <c r="G386" s="50">
        <f>G387</f>
        <v>31468</v>
      </c>
      <c r="H386" s="50">
        <f>H387</f>
        <v>31626</v>
      </c>
    </row>
    <row r="387" spans="1:9" ht="33.75" customHeight="1" x14ac:dyDescent="0.25">
      <c r="B387" s="42" t="s">
        <v>279</v>
      </c>
      <c r="C387" s="43" t="s">
        <v>358</v>
      </c>
      <c r="D387" s="44" t="s">
        <v>376</v>
      </c>
      <c r="E387" s="54" t="s">
        <v>388</v>
      </c>
      <c r="F387" s="54">
        <v>600</v>
      </c>
      <c r="G387" s="54">
        <f>G388</f>
        <v>31468</v>
      </c>
      <c r="H387" s="54">
        <f>H388</f>
        <v>31626</v>
      </c>
    </row>
    <row r="388" spans="1:9" x14ac:dyDescent="0.25">
      <c r="B388" s="42" t="s">
        <v>302</v>
      </c>
      <c r="C388" s="46" t="s">
        <v>358</v>
      </c>
      <c r="D388" s="44" t="s">
        <v>376</v>
      </c>
      <c r="E388" s="54" t="s">
        <v>388</v>
      </c>
      <c r="F388" s="54">
        <v>620</v>
      </c>
      <c r="G388" s="54">
        <v>31468</v>
      </c>
      <c r="H388" s="54">
        <v>31626</v>
      </c>
    </row>
    <row r="389" spans="1:9" ht="45" x14ac:dyDescent="0.25">
      <c r="B389" s="41" t="s">
        <v>389</v>
      </c>
      <c r="C389" s="38" t="s">
        <v>358</v>
      </c>
      <c r="D389" s="36" t="s">
        <v>376</v>
      </c>
      <c r="E389" s="50" t="s">
        <v>390</v>
      </c>
      <c r="F389" s="50"/>
      <c r="G389" s="50">
        <f>G390</f>
        <v>18725</v>
      </c>
      <c r="H389" s="50">
        <f>H390</f>
        <v>18795</v>
      </c>
    </row>
    <row r="390" spans="1:9" ht="30" x14ac:dyDescent="0.25">
      <c r="B390" s="42" t="s">
        <v>279</v>
      </c>
      <c r="C390" s="46" t="s">
        <v>358</v>
      </c>
      <c r="D390" s="44" t="s">
        <v>376</v>
      </c>
      <c r="E390" s="54" t="s">
        <v>390</v>
      </c>
      <c r="F390" s="54">
        <v>600</v>
      </c>
      <c r="G390" s="54">
        <f>G391</f>
        <v>18725</v>
      </c>
      <c r="H390" s="54">
        <f>H391</f>
        <v>18795</v>
      </c>
    </row>
    <row r="391" spans="1:9" x14ac:dyDescent="0.25">
      <c r="B391" s="42" t="s">
        <v>302</v>
      </c>
      <c r="C391" s="43" t="s">
        <v>358</v>
      </c>
      <c r="D391" s="44" t="s">
        <v>376</v>
      </c>
      <c r="E391" s="54" t="s">
        <v>390</v>
      </c>
      <c r="F391" s="54">
        <v>620</v>
      </c>
      <c r="G391" s="54">
        <v>18725</v>
      </c>
      <c r="H391" s="54">
        <v>18795</v>
      </c>
    </row>
    <row r="392" spans="1:9" x14ac:dyDescent="0.25">
      <c r="B392" s="84" t="s">
        <v>391</v>
      </c>
      <c r="C392" s="16" t="s">
        <v>358</v>
      </c>
      <c r="D392" s="60" t="s">
        <v>392</v>
      </c>
      <c r="E392" s="61"/>
      <c r="F392" s="61"/>
      <c r="G392" s="61">
        <f>G393</f>
        <v>17375</v>
      </c>
      <c r="H392" s="61">
        <f>H393</f>
        <v>17741</v>
      </c>
    </row>
    <row r="393" spans="1:9" s="118" customFormat="1" ht="30" x14ac:dyDescent="0.25">
      <c r="A393" s="3"/>
      <c r="B393" s="77" t="s">
        <v>361</v>
      </c>
      <c r="C393" s="38" t="s">
        <v>358</v>
      </c>
      <c r="D393" s="36" t="s">
        <v>392</v>
      </c>
      <c r="E393" s="50" t="s">
        <v>362</v>
      </c>
      <c r="F393" s="50"/>
      <c r="G393" s="50">
        <f>G394+G410+G405</f>
        <v>17375</v>
      </c>
      <c r="H393" s="50">
        <f>H394+H410+H405</f>
        <v>17741</v>
      </c>
      <c r="I393" s="3"/>
    </row>
    <row r="394" spans="1:9" x14ac:dyDescent="0.25">
      <c r="B394" s="73" t="s">
        <v>377</v>
      </c>
      <c r="C394" s="35" t="s">
        <v>358</v>
      </c>
      <c r="D394" s="52" t="s">
        <v>392</v>
      </c>
      <c r="E394" s="53" t="s">
        <v>378</v>
      </c>
      <c r="F394" s="53"/>
      <c r="G394" s="53">
        <f>G395+G401</f>
        <v>2980</v>
      </c>
      <c r="H394" s="53">
        <f>H395+H401</f>
        <v>3060</v>
      </c>
    </row>
    <row r="395" spans="1:9" ht="30" x14ac:dyDescent="0.25">
      <c r="B395" s="92" t="s">
        <v>393</v>
      </c>
      <c r="C395" s="38" t="s">
        <v>358</v>
      </c>
      <c r="D395" s="36" t="s">
        <v>392</v>
      </c>
      <c r="E395" s="50" t="s">
        <v>394</v>
      </c>
      <c r="F395" s="50"/>
      <c r="G395" s="50">
        <f>G396</f>
        <v>2205</v>
      </c>
      <c r="H395" s="50">
        <f>H396</f>
        <v>2285</v>
      </c>
    </row>
    <row r="396" spans="1:9" ht="60" x14ac:dyDescent="0.25">
      <c r="B396" s="77" t="s">
        <v>395</v>
      </c>
      <c r="C396" s="35" t="s">
        <v>358</v>
      </c>
      <c r="D396" s="36" t="s">
        <v>392</v>
      </c>
      <c r="E396" s="50" t="s">
        <v>396</v>
      </c>
      <c r="F396" s="50"/>
      <c r="G396" s="50">
        <f>G397+G399</f>
        <v>2205</v>
      </c>
      <c r="H396" s="50">
        <f>H397+H399</f>
        <v>2285</v>
      </c>
    </row>
    <row r="397" spans="1:9" ht="56.25" customHeight="1" x14ac:dyDescent="0.25">
      <c r="B397" s="42" t="s">
        <v>26</v>
      </c>
      <c r="C397" s="43" t="s">
        <v>358</v>
      </c>
      <c r="D397" s="44" t="s">
        <v>392</v>
      </c>
      <c r="E397" s="54" t="s">
        <v>396</v>
      </c>
      <c r="F397" s="54">
        <v>100</v>
      </c>
      <c r="G397" s="54">
        <f>G398</f>
        <v>2100</v>
      </c>
      <c r="H397" s="54">
        <f>H398</f>
        <v>2174</v>
      </c>
    </row>
    <row r="398" spans="1:9" x14ac:dyDescent="0.25">
      <c r="B398" s="42" t="s">
        <v>397</v>
      </c>
      <c r="C398" s="46" t="s">
        <v>358</v>
      </c>
      <c r="D398" s="44" t="s">
        <v>392</v>
      </c>
      <c r="E398" s="54" t="s">
        <v>396</v>
      </c>
      <c r="F398" s="54">
        <v>110</v>
      </c>
      <c r="G398" s="54">
        <v>2100</v>
      </c>
      <c r="H398" s="54">
        <v>2174</v>
      </c>
    </row>
    <row r="399" spans="1:9" ht="30" x14ac:dyDescent="0.25">
      <c r="B399" s="42" t="s">
        <v>34</v>
      </c>
      <c r="C399" s="43" t="s">
        <v>358</v>
      </c>
      <c r="D399" s="44" t="s">
        <v>392</v>
      </c>
      <c r="E399" s="54" t="s">
        <v>396</v>
      </c>
      <c r="F399" s="54">
        <v>200</v>
      </c>
      <c r="G399" s="54">
        <f>G400</f>
        <v>105</v>
      </c>
      <c r="H399" s="54">
        <f>H400</f>
        <v>111</v>
      </c>
    </row>
    <row r="400" spans="1:9" ht="30" x14ac:dyDescent="0.25">
      <c r="B400" s="42" t="s">
        <v>35</v>
      </c>
      <c r="C400" s="46" t="s">
        <v>358</v>
      </c>
      <c r="D400" s="44" t="s">
        <v>392</v>
      </c>
      <c r="E400" s="54" t="s">
        <v>396</v>
      </c>
      <c r="F400" s="54">
        <v>240</v>
      </c>
      <c r="G400" s="54">
        <v>105</v>
      </c>
      <c r="H400" s="54">
        <v>111</v>
      </c>
    </row>
    <row r="401" spans="2:8" ht="30" x14ac:dyDescent="0.25">
      <c r="B401" s="140" t="s">
        <v>398</v>
      </c>
      <c r="C401" s="35" t="s">
        <v>358</v>
      </c>
      <c r="D401" s="36" t="s">
        <v>392</v>
      </c>
      <c r="E401" s="50" t="s">
        <v>399</v>
      </c>
      <c r="F401" s="50"/>
      <c r="G401" s="50">
        <f t="shared" ref="G401:H403" si="38">G402</f>
        <v>775</v>
      </c>
      <c r="H401" s="50">
        <f t="shared" si="38"/>
        <v>775</v>
      </c>
    </row>
    <row r="402" spans="2:8" ht="63" x14ac:dyDescent="0.25">
      <c r="B402" s="141" t="s">
        <v>400</v>
      </c>
      <c r="C402" s="35" t="s">
        <v>358</v>
      </c>
      <c r="D402" s="36" t="s">
        <v>392</v>
      </c>
      <c r="E402" s="50" t="s">
        <v>401</v>
      </c>
      <c r="F402" s="50"/>
      <c r="G402" s="50">
        <f t="shared" si="38"/>
        <v>775</v>
      </c>
      <c r="H402" s="50">
        <f t="shared" si="38"/>
        <v>775</v>
      </c>
    </row>
    <row r="403" spans="2:8" ht="30" x14ac:dyDescent="0.25">
      <c r="B403" s="42" t="s">
        <v>279</v>
      </c>
      <c r="C403" s="46" t="s">
        <v>358</v>
      </c>
      <c r="D403" s="44" t="s">
        <v>392</v>
      </c>
      <c r="E403" s="54" t="s">
        <v>401</v>
      </c>
      <c r="F403" s="54">
        <v>600</v>
      </c>
      <c r="G403" s="54">
        <f t="shared" si="38"/>
        <v>775</v>
      </c>
      <c r="H403" s="54">
        <f t="shared" si="38"/>
        <v>775</v>
      </c>
    </row>
    <row r="404" spans="2:8" x14ac:dyDescent="0.25">
      <c r="B404" s="42" t="s">
        <v>302</v>
      </c>
      <c r="C404" s="46" t="s">
        <v>358</v>
      </c>
      <c r="D404" s="44" t="s">
        <v>392</v>
      </c>
      <c r="E404" s="54" t="s">
        <v>401</v>
      </c>
      <c r="F404" s="54">
        <v>620</v>
      </c>
      <c r="G404" s="54">
        <v>775</v>
      </c>
      <c r="H404" s="54">
        <v>775</v>
      </c>
    </row>
    <row r="405" spans="2:8" ht="30" x14ac:dyDescent="0.25">
      <c r="B405" s="85" t="s">
        <v>402</v>
      </c>
      <c r="C405" s="35" t="s">
        <v>358</v>
      </c>
      <c r="D405" s="44" t="s">
        <v>392</v>
      </c>
      <c r="E405" s="50" t="s">
        <v>403</v>
      </c>
      <c r="F405" s="50"/>
      <c r="G405" s="50">
        <f t="shared" ref="G405:H408" si="39">G406</f>
        <v>5882</v>
      </c>
      <c r="H405" s="50">
        <f t="shared" si="39"/>
        <v>5882</v>
      </c>
    </row>
    <row r="406" spans="2:8" ht="30" x14ac:dyDescent="0.25">
      <c r="B406" s="77" t="s">
        <v>404</v>
      </c>
      <c r="C406" s="35" t="s">
        <v>358</v>
      </c>
      <c r="D406" s="44" t="s">
        <v>392</v>
      </c>
      <c r="E406" s="50" t="s">
        <v>405</v>
      </c>
      <c r="F406" s="50"/>
      <c r="G406" s="50">
        <f t="shared" si="39"/>
        <v>5882</v>
      </c>
      <c r="H406" s="50">
        <f t="shared" si="39"/>
        <v>5882</v>
      </c>
    </row>
    <row r="407" spans="2:8" x14ac:dyDescent="0.25">
      <c r="B407" s="63" t="s">
        <v>406</v>
      </c>
      <c r="C407" s="35" t="s">
        <v>358</v>
      </c>
      <c r="D407" s="44" t="s">
        <v>392</v>
      </c>
      <c r="E407" s="53" t="s">
        <v>407</v>
      </c>
      <c r="F407" s="53"/>
      <c r="G407" s="53">
        <f t="shared" si="39"/>
        <v>5882</v>
      </c>
      <c r="H407" s="53">
        <f t="shared" si="39"/>
        <v>5882</v>
      </c>
    </row>
    <row r="408" spans="2:8" ht="30" x14ac:dyDescent="0.25">
      <c r="B408" s="42" t="s">
        <v>279</v>
      </c>
      <c r="C408" s="46" t="s">
        <v>358</v>
      </c>
      <c r="D408" s="44" t="s">
        <v>392</v>
      </c>
      <c r="E408" s="54" t="s">
        <v>407</v>
      </c>
      <c r="F408" s="54">
        <v>600</v>
      </c>
      <c r="G408" s="54">
        <f t="shared" si="39"/>
        <v>5882</v>
      </c>
      <c r="H408" s="54">
        <f t="shared" si="39"/>
        <v>5882</v>
      </c>
    </row>
    <row r="409" spans="2:8" x14ac:dyDescent="0.25">
      <c r="B409" s="42" t="s">
        <v>302</v>
      </c>
      <c r="C409" s="46" t="s">
        <v>358</v>
      </c>
      <c r="D409" s="44" t="s">
        <v>392</v>
      </c>
      <c r="E409" s="54" t="s">
        <v>407</v>
      </c>
      <c r="F409" s="54">
        <v>620</v>
      </c>
      <c r="G409" s="54">
        <v>5882</v>
      </c>
      <c r="H409" s="54">
        <v>5882</v>
      </c>
    </row>
    <row r="410" spans="2:8" ht="30" x14ac:dyDescent="0.25">
      <c r="B410" s="77" t="s">
        <v>408</v>
      </c>
      <c r="C410" s="38" t="s">
        <v>358</v>
      </c>
      <c r="D410" s="36" t="s">
        <v>392</v>
      </c>
      <c r="E410" s="50" t="s">
        <v>409</v>
      </c>
      <c r="F410" s="50"/>
      <c r="G410" s="50">
        <f>G411</f>
        <v>8513</v>
      </c>
      <c r="H410" s="50">
        <f>H411</f>
        <v>8799</v>
      </c>
    </row>
    <row r="411" spans="2:8" ht="90" x14ac:dyDescent="0.25">
      <c r="B411" s="92" t="s">
        <v>410</v>
      </c>
      <c r="C411" s="35" t="s">
        <v>358</v>
      </c>
      <c r="D411" s="36" t="s">
        <v>392</v>
      </c>
      <c r="E411" s="50" t="s">
        <v>411</v>
      </c>
      <c r="F411" s="50"/>
      <c r="G411" s="50">
        <f>G412</f>
        <v>8513</v>
      </c>
      <c r="H411" s="50">
        <f>H412</f>
        <v>8799</v>
      </c>
    </row>
    <row r="412" spans="2:8" ht="30" x14ac:dyDescent="0.25">
      <c r="B412" s="77" t="s">
        <v>412</v>
      </c>
      <c r="C412" s="38" t="s">
        <v>358</v>
      </c>
      <c r="D412" s="36" t="s">
        <v>392</v>
      </c>
      <c r="E412" s="50" t="s">
        <v>413</v>
      </c>
      <c r="F412" s="50"/>
      <c r="G412" s="50">
        <f>G413+G415</f>
        <v>8513</v>
      </c>
      <c r="H412" s="50">
        <f>H413+H415</f>
        <v>8799</v>
      </c>
    </row>
    <row r="413" spans="2:8" ht="60" x14ac:dyDescent="0.25">
      <c r="B413" s="42" t="s">
        <v>26</v>
      </c>
      <c r="C413" s="46" t="s">
        <v>358</v>
      </c>
      <c r="D413" s="44" t="s">
        <v>392</v>
      </c>
      <c r="E413" s="54" t="s">
        <v>413</v>
      </c>
      <c r="F413" s="54">
        <v>100</v>
      </c>
      <c r="G413" s="54">
        <f>G414</f>
        <v>6483</v>
      </c>
      <c r="H413" s="54">
        <f>H414</f>
        <v>6742</v>
      </c>
    </row>
    <row r="414" spans="2:8" x14ac:dyDescent="0.25">
      <c r="B414" s="42" t="s">
        <v>397</v>
      </c>
      <c r="C414" s="43" t="s">
        <v>358</v>
      </c>
      <c r="D414" s="44" t="s">
        <v>392</v>
      </c>
      <c r="E414" s="54" t="s">
        <v>413</v>
      </c>
      <c r="F414" s="54">
        <v>110</v>
      </c>
      <c r="G414" s="54">
        <v>6483</v>
      </c>
      <c r="H414" s="54">
        <v>6742</v>
      </c>
    </row>
    <row r="415" spans="2:8" ht="32.25" customHeight="1" x14ac:dyDescent="0.25">
      <c r="B415" s="42" t="s">
        <v>34</v>
      </c>
      <c r="C415" s="46" t="s">
        <v>358</v>
      </c>
      <c r="D415" s="44" t="s">
        <v>392</v>
      </c>
      <c r="E415" s="54" t="s">
        <v>413</v>
      </c>
      <c r="F415" s="54">
        <v>200</v>
      </c>
      <c r="G415" s="54">
        <f>G416</f>
        <v>2030</v>
      </c>
      <c r="H415" s="54">
        <f>H416</f>
        <v>2057</v>
      </c>
    </row>
    <row r="416" spans="2:8" ht="30" x14ac:dyDescent="0.25">
      <c r="B416" s="42" t="s">
        <v>35</v>
      </c>
      <c r="C416" s="43" t="s">
        <v>358</v>
      </c>
      <c r="D416" s="44" t="s">
        <v>392</v>
      </c>
      <c r="E416" s="54" t="s">
        <v>413</v>
      </c>
      <c r="F416" s="54">
        <v>240</v>
      </c>
      <c r="G416" s="54">
        <v>2030</v>
      </c>
      <c r="H416" s="54">
        <v>2057</v>
      </c>
    </row>
    <row r="417" spans="2:8" x14ac:dyDescent="0.25">
      <c r="B417" s="25" t="s">
        <v>285</v>
      </c>
      <c r="C417" s="26" t="s">
        <v>358</v>
      </c>
      <c r="D417" s="27" t="s">
        <v>286</v>
      </c>
      <c r="E417" s="28"/>
      <c r="F417" s="28"/>
      <c r="G417" s="28">
        <f>SUM(G418)</f>
        <v>8153</v>
      </c>
      <c r="H417" s="28">
        <f>SUM(H418)</f>
        <v>8184</v>
      </c>
    </row>
    <row r="418" spans="2:8" x14ac:dyDescent="0.25">
      <c r="B418" s="84" t="s">
        <v>325</v>
      </c>
      <c r="C418" s="31" t="s">
        <v>358</v>
      </c>
      <c r="D418" s="32" t="s">
        <v>326</v>
      </c>
      <c r="E418" s="48"/>
      <c r="F418" s="48"/>
      <c r="G418" s="48">
        <f t="shared" ref="G418:H423" si="40">G419</f>
        <v>8153</v>
      </c>
      <c r="H418" s="48">
        <f t="shared" si="40"/>
        <v>8184</v>
      </c>
    </row>
    <row r="419" spans="2:8" ht="30" x14ac:dyDescent="0.25">
      <c r="B419" s="77" t="s">
        <v>361</v>
      </c>
      <c r="C419" s="35" t="s">
        <v>358</v>
      </c>
      <c r="D419" s="36" t="s">
        <v>326</v>
      </c>
      <c r="E419" s="50" t="s">
        <v>362</v>
      </c>
      <c r="F419" s="50"/>
      <c r="G419" s="50">
        <f t="shared" si="40"/>
        <v>8153</v>
      </c>
      <c r="H419" s="50">
        <f t="shared" si="40"/>
        <v>8184</v>
      </c>
    </row>
    <row r="420" spans="2:8" ht="30" x14ac:dyDescent="0.25">
      <c r="B420" s="77" t="s">
        <v>414</v>
      </c>
      <c r="C420" s="38" t="s">
        <v>358</v>
      </c>
      <c r="D420" s="36" t="s">
        <v>326</v>
      </c>
      <c r="E420" s="50" t="s">
        <v>415</v>
      </c>
      <c r="F420" s="50"/>
      <c r="G420" s="50">
        <f t="shared" si="40"/>
        <v>8153</v>
      </c>
      <c r="H420" s="50">
        <f t="shared" si="40"/>
        <v>8184</v>
      </c>
    </row>
    <row r="421" spans="2:8" ht="60" x14ac:dyDescent="0.25">
      <c r="B421" s="77" t="s">
        <v>416</v>
      </c>
      <c r="C421" s="35" t="s">
        <v>358</v>
      </c>
      <c r="D421" s="36" t="s">
        <v>326</v>
      </c>
      <c r="E421" s="50" t="s">
        <v>417</v>
      </c>
      <c r="F421" s="50"/>
      <c r="G421" s="50">
        <f t="shared" si="40"/>
        <v>8153</v>
      </c>
      <c r="H421" s="50">
        <f t="shared" si="40"/>
        <v>8184</v>
      </c>
    </row>
    <row r="422" spans="2:8" ht="60" x14ac:dyDescent="0.25">
      <c r="B422" s="77" t="s">
        <v>418</v>
      </c>
      <c r="C422" s="38" t="s">
        <v>358</v>
      </c>
      <c r="D422" s="35" t="s">
        <v>326</v>
      </c>
      <c r="E422" s="91" t="s">
        <v>419</v>
      </c>
      <c r="F422" s="91"/>
      <c r="G422" s="91">
        <f t="shared" si="40"/>
        <v>8153</v>
      </c>
      <c r="H422" s="91">
        <f t="shared" si="40"/>
        <v>8184</v>
      </c>
    </row>
    <row r="423" spans="2:8" ht="30" x14ac:dyDescent="0.25">
      <c r="B423" s="42" t="s">
        <v>279</v>
      </c>
      <c r="C423" s="46" t="s">
        <v>358</v>
      </c>
      <c r="D423" s="44" t="s">
        <v>326</v>
      </c>
      <c r="E423" s="95" t="s">
        <v>419</v>
      </c>
      <c r="F423" s="54">
        <v>600</v>
      </c>
      <c r="G423" s="54">
        <f t="shared" si="40"/>
        <v>8153</v>
      </c>
      <c r="H423" s="54">
        <f t="shared" si="40"/>
        <v>8184</v>
      </c>
    </row>
    <row r="424" spans="2:8" x14ac:dyDescent="0.25">
      <c r="B424" s="42" t="s">
        <v>302</v>
      </c>
      <c r="C424" s="43" t="s">
        <v>358</v>
      </c>
      <c r="D424" s="44" t="s">
        <v>326</v>
      </c>
      <c r="E424" s="95" t="s">
        <v>419</v>
      </c>
      <c r="F424" s="54">
        <v>620</v>
      </c>
      <c r="G424" s="54">
        <v>8153</v>
      </c>
      <c r="H424" s="54">
        <v>8184</v>
      </c>
    </row>
    <row r="425" spans="2:8" x14ac:dyDescent="0.25">
      <c r="B425" s="58"/>
      <c r="C425" s="43"/>
      <c r="D425" s="44"/>
      <c r="E425" s="54"/>
      <c r="F425" s="69"/>
      <c r="G425" s="138"/>
      <c r="H425" s="138"/>
    </row>
    <row r="426" spans="2:8" ht="45" x14ac:dyDescent="0.25">
      <c r="B426" s="142" t="s">
        <v>420</v>
      </c>
      <c r="C426" s="31" t="s">
        <v>421</v>
      </c>
      <c r="D426" s="44"/>
      <c r="E426" s="54"/>
      <c r="F426" s="69"/>
      <c r="G426" s="48">
        <f>SUM(G427+G468+G492)</f>
        <v>216623</v>
      </c>
      <c r="H426" s="48">
        <f>SUM(H427+H468+H492)</f>
        <v>219915</v>
      </c>
    </row>
    <row r="427" spans="2:8" x14ac:dyDescent="0.25">
      <c r="B427" s="25" t="s">
        <v>269</v>
      </c>
      <c r="C427" s="26" t="s">
        <v>421</v>
      </c>
      <c r="D427" s="27" t="s">
        <v>270</v>
      </c>
      <c r="E427" s="28"/>
      <c r="F427" s="28"/>
      <c r="G427" s="28">
        <f>SUM(G428+G446+G452)</f>
        <v>43476</v>
      </c>
      <c r="H427" s="28">
        <f>SUM(H428+H446+H452)</f>
        <v>44219</v>
      </c>
    </row>
    <row r="428" spans="2:8" x14ac:dyDescent="0.25">
      <c r="B428" s="84" t="s">
        <v>422</v>
      </c>
      <c r="C428" s="16" t="s">
        <v>421</v>
      </c>
      <c r="D428" s="32" t="s">
        <v>423</v>
      </c>
      <c r="E428" s="61"/>
      <c r="F428" s="61"/>
      <c r="G428" s="61">
        <f>G429+G434</f>
        <v>41934</v>
      </c>
      <c r="H428" s="61">
        <f>H429+H434</f>
        <v>42653</v>
      </c>
    </row>
    <row r="429" spans="2:8" ht="30" x14ac:dyDescent="0.25">
      <c r="B429" s="77" t="s">
        <v>424</v>
      </c>
      <c r="C429" s="35" t="s">
        <v>421</v>
      </c>
      <c r="D429" s="36" t="s">
        <v>423</v>
      </c>
      <c r="E429" s="50" t="s">
        <v>425</v>
      </c>
      <c r="F429" s="50"/>
      <c r="G429" s="50">
        <f t="shared" ref="G429:H432" si="41">G430</f>
        <v>13886</v>
      </c>
      <c r="H429" s="50">
        <f t="shared" si="41"/>
        <v>14104</v>
      </c>
    </row>
    <row r="430" spans="2:8" ht="30" x14ac:dyDescent="0.25">
      <c r="B430" s="77" t="s">
        <v>426</v>
      </c>
      <c r="C430" s="35" t="s">
        <v>421</v>
      </c>
      <c r="D430" s="36" t="s">
        <v>423</v>
      </c>
      <c r="E430" s="50" t="s">
        <v>427</v>
      </c>
      <c r="F430" s="50"/>
      <c r="G430" s="50">
        <f t="shared" si="41"/>
        <v>13886</v>
      </c>
      <c r="H430" s="50">
        <f t="shared" si="41"/>
        <v>14104</v>
      </c>
    </row>
    <row r="431" spans="2:8" ht="38.25" customHeight="1" x14ac:dyDescent="0.25">
      <c r="B431" s="92" t="s">
        <v>428</v>
      </c>
      <c r="C431" s="35" t="s">
        <v>421</v>
      </c>
      <c r="D431" s="36" t="s">
        <v>423</v>
      </c>
      <c r="E431" s="50" t="s">
        <v>429</v>
      </c>
      <c r="F431" s="50"/>
      <c r="G431" s="50">
        <f t="shared" si="41"/>
        <v>13886</v>
      </c>
      <c r="H431" s="50">
        <f t="shared" si="41"/>
        <v>14104</v>
      </c>
    </row>
    <row r="432" spans="2:8" ht="30" x14ac:dyDescent="0.25">
      <c r="B432" s="42" t="s">
        <v>279</v>
      </c>
      <c r="C432" s="46" t="s">
        <v>421</v>
      </c>
      <c r="D432" s="44" t="s">
        <v>423</v>
      </c>
      <c r="E432" s="54" t="s">
        <v>429</v>
      </c>
      <c r="F432" s="54">
        <v>600</v>
      </c>
      <c r="G432" s="54">
        <f t="shared" si="41"/>
        <v>13886</v>
      </c>
      <c r="H432" s="54">
        <f t="shared" si="41"/>
        <v>14104</v>
      </c>
    </row>
    <row r="433" spans="2:8" x14ac:dyDescent="0.25">
      <c r="B433" s="42" t="s">
        <v>302</v>
      </c>
      <c r="C433" s="46" t="s">
        <v>421</v>
      </c>
      <c r="D433" s="44" t="s">
        <v>423</v>
      </c>
      <c r="E433" s="54" t="s">
        <v>429</v>
      </c>
      <c r="F433" s="54">
        <v>620</v>
      </c>
      <c r="G433" s="54">
        <v>13886</v>
      </c>
      <c r="H433" s="54">
        <v>14104</v>
      </c>
    </row>
    <row r="434" spans="2:8" ht="45" x14ac:dyDescent="0.25">
      <c r="B434" s="92" t="s">
        <v>430</v>
      </c>
      <c r="C434" s="35" t="s">
        <v>421</v>
      </c>
      <c r="D434" s="36" t="s">
        <v>423</v>
      </c>
      <c r="E434" s="50" t="s">
        <v>431</v>
      </c>
      <c r="F434" s="50"/>
      <c r="G434" s="50">
        <f>G435+G442</f>
        <v>28048</v>
      </c>
      <c r="H434" s="50">
        <f>H435+H442</f>
        <v>28549</v>
      </c>
    </row>
    <row r="435" spans="2:8" ht="30" x14ac:dyDescent="0.25">
      <c r="B435" s="92" t="s">
        <v>432</v>
      </c>
      <c r="C435" s="35" t="s">
        <v>421</v>
      </c>
      <c r="D435" s="36" t="s">
        <v>423</v>
      </c>
      <c r="E435" s="50" t="s">
        <v>433</v>
      </c>
      <c r="F435" s="50"/>
      <c r="G435" s="50">
        <f>G436+G439</f>
        <v>18543</v>
      </c>
      <c r="H435" s="50">
        <f>H436+H439</f>
        <v>18716</v>
      </c>
    </row>
    <row r="436" spans="2:8" ht="30" x14ac:dyDescent="0.25">
      <c r="B436" s="92" t="s">
        <v>434</v>
      </c>
      <c r="C436" s="35" t="s">
        <v>421</v>
      </c>
      <c r="D436" s="36" t="s">
        <v>423</v>
      </c>
      <c r="E436" s="50" t="s">
        <v>435</v>
      </c>
      <c r="F436" s="50"/>
      <c r="G436" s="50">
        <f>G437</f>
        <v>15231</v>
      </c>
      <c r="H436" s="50">
        <f>H437</f>
        <v>15404</v>
      </c>
    </row>
    <row r="437" spans="2:8" ht="30" x14ac:dyDescent="0.25">
      <c r="B437" s="42" t="s">
        <v>279</v>
      </c>
      <c r="C437" s="46" t="s">
        <v>421</v>
      </c>
      <c r="D437" s="44" t="s">
        <v>423</v>
      </c>
      <c r="E437" s="54" t="s">
        <v>435</v>
      </c>
      <c r="F437" s="54">
        <v>600</v>
      </c>
      <c r="G437" s="54">
        <f>G438</f>
        <v>15231</v>
      </c>
      <c r="H437" s="54">
        <f>H438</f>
        <v>15404</v>
      </c>
    </row>
    <row r="438" spans="2:8" x14ac:dyDescent="0.25">
      <c r="B438" s="42" t="s">
        <v>302</v>
      </c>
      <c r="C438" s="46" t="s">
        <v>421</v>
      </c>
      <c r="D438" s="44" t="s">
        <v>423</v>
      </c>
      <c r="E438" s="54" t="s">
        <v>435</v>
      </c>
      <c r="F438" s="54">
        <v>620</v>
      </c>
      <c r="G438" s="54">
        <v>15231</v>
      </c>
      <c r="H438" s="54">
        <v>15404</v>
      </c>
    </row>
    <row r="439" spans="2:8" ht="30" x14ac:dyDescent="0.25">
      <c r="B439" s="77" t="s">
        <v>436</v>
      </c>
      <c r="C439" s="35" t="s">
        <v>421</v>
      </c>
      <c r="D439" s="36" t="s">
        <v>423</v>
      </c>
      <c r="E439" s="50" t="s">
        <v>437</v>
      </c>
      <c r="F439" s="50"/>
      <c r="G439" s="50">
        <f>G440</f>
        <v>3312</v>
      </c>
      <c r="H439" s="50">
        <f>H440</f>
        <v>3312</v>
      </c>
    </row>
    <row r="440" spans="2:8" ht="30" x14ac:dyDescent="0.25">
      <c r="B440" s="42" t="s">
        <v>279</v>
      </c>
      <c r="C440" s="46" t="s">
        <v>421</v>
      </c>
      <c r="D440" s="44" t="s">
        <v>423</v>
      </c>
      <c r="E440" s="54" t="s">
        <v>437</v>
      </c>
      <c r="F440" s="54">
        <v>600</v>
      </c>
      <c r="G440" s="54">
        <f>G441</f>
        <v>3312</v>
      </c>
      <c r="H440" s="54">
        <f>H441</f>
        <v>3312</v>
      </c>
    </row>
    <row r="441" spans="2:8" x14ac:dyDescent="0.25">
      <c r="B441" s="42" t="s">
        <v>302</v>
      </c>
      <c r="C441" s="46" t="s">
        <v>421</v>
      </c>
      <c r="D441" s="44" t="s">
        <v>423</v>
      </c>
      <c r="E441" s="54" t="s">
        <v>437</v>
      </c>
      <c r="F441" s="54">
        <v>620</v>
      </c>
      <c r="G441" s="54">
        <v>3312</v>
      </c>
      <c r="H441" s="54">
        <v>3312</v>
      </c>
    </row>
    <row r="442" spans="2:8" ht="30" x14ac:dyDescent="0.25">
      <c r="B442" s="77" t="s">
        <v>438</v>
      </c>
      <c r="C442" s="46" t="s">
        <v>421</v>
      </c>
      <c r="D442" s="36" t="s">
        <v>423</v>
      </c>
      <c r="E442" s="50" t="s">
        <v>439</v>
      </c>
      <c r="F442" s="50"/>
      <c r="G442" s="50">
        <f t="shared" ref="G442:H444" si="42">G443</f>
        <v>9505</v>
      </c>
      <c r="H442" s="50">
        <f t="shared" si="42"/>
        <v>9833</v>
      </c>
    </row>
    <row r="443" spans="2:8" ht="30" x14ac:dyDescent="0.25">
      <c r="B443" s="77" t="s">
        <v>440</v>
      </c>
      <c r="C443" s="46" t="s">
        <v>421</v>
      </c>
      <c r="D443" s="36" t="s">
        <v>423</v>
      </c>
      <c r="E443" s="50" t="s">
        <v>441</v>
      </c>
      <c r="F443" s="50"/>
      <c r="G443" s="50">
        <f t="shared" si="42"/>
        <v>9505</v>
      </c>
      <c r="H443" s="50">
        <f t="shared" si="42"/>
        <v>9833</v>
      </c>
    </row>
    <row r="444" spans="2:8" ht="30" x14ac:dyDescent="0.25">
      <c r="B444" s="42" t="s">
        <v>279</v>
      </c>
      <c r="C444" s="46" t="s">
        <v>421</v>
      </c>
      <c r="D444" s="44" t="s">
        <v>423</v>
      </c>
      <c r="E444" s="54" t="s">
        <v>441</v>
      </c>
      <c r="F444" s="54">
        <v>600</v>
      </c>
      <c r="G444" s="54">
        <f t="shared" si="42"/>
        <v>9505</v>
      </c>
      <c r="H444" s="54">
        <f t="shared" si="42"/>
        <v>9833</v>
      </c>
    </row>
    <row r="445" spans="2:8" x14ac:dyDescent="0.25">
      <c r="B445" s="42" t="s">
        <v>302</v>
      </c>
      <c r="C445" s="46" t="s">
        <v>421</v>
      </c>
      <c r="D445" s="44" t="s">
        <v>423</v>
      </c>
      <c r="E445" s="54" t="s">
        <v>441</v>
      </c>
      <c r="F445" s="54">
        <v>620</v>
      </c>
      <c r="G445" s="54">
        <v>9505</v>
      </c>
      <c r="H445" s="54">
        <v>9833</v>
      </c>
    </row>
    <row r="446" spans="2:8" x14ac:dyDescent="0.25">
      <c r="B446" s="84" t="s">
        <v>271</v>
      </c>
      <c r="C446" s="16" t="s">
        <v>421</v>
      </c>
      <c r="D446" s="32" t="s">
        <v>272</v>
      </c>
      <c r="E446" s="61"/>
      <c r="F446" s="61"/>
      <c r="G446" s="61">
        <f>SUM(G447)</f>
        <v>1221</v>
      </c>
      <c r="H446" s="61">
        <f>SUM(H447)</f>
        <v>1245</v>
      </c>
    </row>
    <row r="447" spans="2:8" ht="36.75" customHeight="1" x14ac:dyDescent="0.25">
      <c r="B447" s="92" t="s">
        <v>430</v>
      </c>
      <c r="C447" s="35" t="s">
        <v>421</v>
      </c>
      <c r="D447" s="36" t="s">
        <v>272</v>
      </c>
      <c r="E447" s="50" t="s">
        <v>431</v>
      </c>
      <c r="F447" s="50"/>
      <c r="G447" s="50">
        <f>SUM(G448)</f>
        <v>1221</v>
      </c>
      <c r="H447" s="50">
        <f>SUM(H448)</f>
        <v>1245</v>
      </c>
    </row>
    <row r="448" spans="2:8" ht="30" x14ac:dyDescent="0.25">
      <c r="B448" s="77" t="s">
        <v>442</v>
      </c>
      <c r="C448" s="35" t="s">
        <v>421</v>
      </c>
      <c r="D448" s="36" t="s">
        <v>272</v>
      </c>
      <c r="E448" s="50" t="s">
        <v>443</v>
      </c>
      <c r="F448" s="50"/>
      <c r="G448" s="50">
        <f t="shared" ref="G448:H450" si="43">G449</f>
        <v>1221</v>
      </c>
      <c r="H448" s="50">
        <f t="shared" si="43"/>
        <v>1245</v>
      </c>
    </row>
    <row r="449" spans="2:8" x14ac:dyDescent="0.25">
      <c r="B449" s="73" t="s">
        <v>444</v>
      </c>
      <c r="C449" s="35" t="s">
        <v>421</v>
      </c>
      <c r="D449" s="36" t="s">
        <v>272</v>
      </c>
      <c r="E449" s="50" t="s">
        <v>445</v>
      </c>
      <c r="F449" s="50"/>
      <c r="G449" s="50">
        <f t="shared" si="43"/>
        <v>1221</v>
      </c>
      <c r="H449" s="50">
        <f t="shared" si="43"/>
        <v>1245</v>
      </c>
    </row>
    <row r="450" spans="2:8" ht="30" x14ac:dyDescent="0.25">
      <c r="B450" s="42" t="s">
        <v>279</v>
      </c>
      <c r="C450" s="46" t="s">
        <v>421</v>
      </c>
      <c r="D450" s="44" t="s">
        <v>272</v>
      </c>
      <c r="E450" s="54" t="s">
        <v>445</v>
      </c>
      <c r="F450" s="54">
        <v>600</v>
      </c>
      <c r="G450" s="54">
        <f t="shared" si="43"/>
        <v>1221</v>
      </c>
      <c r="H450" s="54">
        <f t="shared" si="43"/>
        <v>1245</v>
      </c>
    </row>
    <row r="451" spans="2:8" x14ac:dyDescent="0.25">
      <c r="B451" s="42" t="s">
        <v>302</v>
      </c>
      <c r="C451" s="46" t="s">
        <v>421</v>
      </c>
      <c r="D451" s="44" t="s">
        <v>272</v>
      </c>
      <c r="E451" s="54" t="s">
        <v>445</v>
      </c>
      <c r="F451" s="54">
        <v>620</v>
      </c>
      <c r="G451" s="54">
        <v>1221</v>
      </c>
      <c r="H451" s="54">
        <v>1245</v>
      </c>
    </row>
    <row r="452" spans="2:8" x14ac:dyDescent="0.25">
      <c r="B452" s="84" t="s">
        <v>391</v>
      </c>
      <c r="C452" s="16" t="s">
        <v>421</v>
      </c>
      <c r="D452" s="60" t="s">
        <v>392</v>
      </c>
      <c r="E452" s="61"/>
      <c r="F452" s="61"/>
      <c r="G452" s="61">
        <f>G453+G458+G463</f>
        <v>321</v>
      </c>
      <c r="H452" s="61">
        <f>H453+H458+H463</f>
        <v>321</v>
      </c>
    </row>
    <row r="453" spans="2:8" ht="30" x14ac:dyDescent="0.25">
      <c r="B453" s="85" t="s">
        <v>424</v>
      </c>
      <c r="C453" s="35" t="s">
        <v>421</v>
      </c>
      <c r="D453" s="36" t="s">
        <v>392</v>
      </c>
      <c r="E453" s="50" t="s">
        <v>425</v>
      </c>
      <c r="F453" s="50"/>
      <c r="G453" s="50">
        <f t="shared" ref="G453:H456" si="44">G454</f>
        <v>109</v>
      </c>
      <c r="H453" s="50">
        <f t="shared" si="44"/>
        <v>109</v>
      </c>
    </row>
    <row r="454" spans="2:8" ht="30" x14ac:dyDescent="0.25">
      <c r="B454" s="94" t="s">
        <v>446</v>
      </c>
      <c r="C454" s="35" t="s">
        <v>421</v>
      </c>
      <c r="D454" s="36" t="s">
        <v>392</v>
      </c>
      <c r="E454" s="50" t="s">
        <v>447</v>
      </c>
      <c r="F454" s="50"/>
      <c r="G454" s="50">
        <f t="shared" si="44"/>
        <v>109</v>
      </c>
      <c r="H454" s="50">
        <f t="shared" si="44"/>
        <v>109</v>
      </c>
    </row>
    <row r="455" spans="2:8" x14ac:dyDescent="0.25">
      <c r="B455" s="63" t="s">
        <v>406</v>
      </c>
      <c r="C455" s="35" t="s">
        <v>421</v>
      </c>
      <c r="D455" s="52" t="s">
        <v>392</v>
      </c>
      <c r="E455" s="50" t="s">
        <v>448</v>
      </c>
      <c r="F455" s="53"/>
      <c r="G455" s="53">
        <f t="shared" si="44"/>
        <v>109</v>
      </c>
      <c r="H455" s="53">
        <f t="shared" si="44"/>
        <v>109</v>
      </c>
    </row>
    <row r="456" spans="2:8" ht="30" x14ac:dyDescent="0.25">
      <c r="B456" s="42" t="s">
        <v>279</v>
      </c>
      <c r="C456" s="46" t="s">
        <v>421</v>
      </c>
      <c r="D456" s="46" t="s">
        <v>392</v>
      </c>
      <c r="E456" s="95" t="s">
        <v>448</v>
      </c>
      <c r="F456" s="95">
        <v>600</v>
      </c>
      <c r="G456" s="95">
        <f t="shared" si="44"/>
        <v>109</v>
      </c>
      <c r="H456" s="95">
        <f t="shared" si="44"/>
        <v>109</v>
      </c>
    </row>
    <row r="457" spans="2:8" x14ac:dyDescent="0.25">
      <c r="B457" s="42" t="s">
        <v>302</v>
      </c>
      <c r="C457" s="46" t="s">
        <v>421</v>
      </c>
      <c r="D457" s="46" t="s">
        <v>392</v>
      </c>
      <c r="E457" s="95" t="s">
        <v>448</v>
      </c>
      <c r="F457" s="95">
        <v>620</v>
      </c>
      <c r="G457" s="95">
        <v>109</v>
      </c>
      <c r="H457" s="65">
        <v>109</v>
      </c>
    </row>
    <row r="458" spans="2:8" ht="45" x14ac:dyDescent="0.25">
      <c r="B458" s="92" t="s">
        <v>430</v>
      </c>
      <c r="C458" s="35" t="s">
        <v>421</v>
      </c>
      <c r="D458" s="35" t="s">
        <v>392</v>
      </c>
      <c r="E458" s="50" t="s">
        <v>431</v>
      </c>
      <c r="F458" s="95"/>
      <c r="G458" s="91">
        <f t="shared" ref="G458:H461" si="45">G459</f>
        <v>125</v>
      </c>
      <c r="H458" s="91">
        <f t="shared" si="45"/>
        <v>125</v>
      </c>
    </row>
    <row r="459" spans="2:8" ht="30" x14ac:dyDescent="0.25">
      <c r="B459" s="77" t="s">
        <v>446</v>
      </c>
      <c r="C459" s="35" t="s">
        <v>421</v>
      </c>
      <c r="D459" s="35" t="s">
        <v>392</v>
      </c>
      <c r="E459" s="50" t="s">
        <v>449</v>
      </c>
      <c r="F459" s="95"/>
      <c r="G459" s="91">
        <f t="shared" si="45"/>
        <v>125</v>
      </c>
      <c r="H459" s="91">
        <f t="shared" si="45"/>
        <v>125</v>
      </c>
    </row>
    <row r="460" spans="2:8" x14ac:dyDescent="0.25">
      <c r="B460" s="63" t="s">
        <v>406</v>
      </c>
      <c r="C460" s="35" t="s">
        <v>421</v>
      </c>
      <c r="D460" s="35" t="s">
        <v>392</v>
      </c>
      <c r="E460" s="50" t="s">
        <v>450</v>
      </c>
      <c r="F460" s="95"/>
      <c r="G460" s="91">
        <f t="shared" si="45"/>
        <v>125</v>
      </c>
      <c r="H460" s="91">
        <f t="shared" si="45"/>
        <v>125</v>
      </c>
    </row>
    <row r="461" spans="2:8" ht="30" x14ac:dyDescent="0.25">
      <c r="B461" s="42" t="s">
        <v>279</v>
      </c>
      <c r="C461" s="46" t="s">
        <v>421</v>
      </c>
      <c r="D461" s="46" t="s">
        <v>392</v>
      </c>
      <c r="E461" s="54" t="s">
        <v>450</v>
      </c>
      <c r="F461" s="95">
        <v>600</v>
      </c>
      <c r="G461" s="95">
        <f t="shared" si="45"/>
        <v>125</v>
      </c>
      <c r="H461" s="95">
        <f t="shared" si="45"/>
        <v>125</v>
      </c>
    </row>
    <row r="462" spans="2:8" x14ac:dyDescent="0.25">
      <c r="B462" s="42" t="s">
        <v>302</v>
      </c>
      <c r="C462" s="46" t="s">
        <v>421</v>
      </c>
      <c r="D462" s="46" t="s">
        <v>392</v>
      </c>
      <c r="E462" s="54" t="s">
        <v>450</v>
      </c>
      <c r="F462" s="95">
        <v>620</v>
      </c>
      <c r="G462" s="95">
        <v>125</v>
      </c>
      <c r="H462" s="65">
        <v>125</v>
      </c>
    </row>
    <row r="463" spans="2:8" ht="45" x14ac:dyDescent="0.25">
      <c r="B463" s="77" t="s">
        <v>451</v>
      </c>
      <c r="C463" s="35" t="s">
        <v>421</v>
      </c>
      <c r="D463" s="35" t="s">
        <v>392</v>
      </c>
      <c r="E463" s="50" t="s">
        <v>452</v>
      </c>
      <c r="F463" s="65"/>
      <c r="G463" s="91">
        <f t="shared" ref="G463:H466" si="46">G464</f>
        <v>87</v>
      </c>
      <c r="H463" s="91">
        <f t="shared" si="46"/>
        <v>87</v>
      </c>
    </row>
    <row r="464" spans="2:8" ht="30" x14ac:dyDescent="0.25">
      <c r="B464" s="77" t="s">
        <v>453</v>
      </c>
      <c r="C464" s="35" t="s">
        <v>421</v>
      </c>
      <c r="D464" s="35" t="s">
        <v>392</v>
      </c>
      <c r="E464" s="50" t="s">
        <v>454</v>
      </c>
      <c r="F464" s="65"/>
      <c r="G464" s="91">
        <f t="shared" si="46"/>
        <v>87</v>
      </c>
      <c r="H464" s="91">
        <f t="shared" si="46"/>
        <v>87</v>
      </c>
    </row>
    <row r="465" spans="2:8" ht="18.75" customHeight="1" x14ac:dyDescent="0.25">
      <c r="B465" s="63" t="s">
        <v>406</v>
      </c>
      <c r="C465" s="35" t="s">
        <v>421</v>
      </c>
      <c r="D465" s="46" t="s">
        <v>392</v>
      </c>
      <c r="E465" s="50" t="s">
        <v>455</v>
      </c>
      <c r="F465" s="65"/>
      <c r="G465" s="91">
        <f t="shared" si="46"/>
        <v>87</v>
      </c>
      <c r="H465" s="91">
        <f t="shared" si="46"/>
        <v>87</v>
      </c>
    </row>
    <row r="466" spans="2:8" ht="27.75" customHeight="1" x14ac:dyDescent="0.25">
      <c r="B466" s="42" t="s">
        <v>279</v>
      </c>
      <c r="C466" s="46" t="s">
        <v>421</v>
      </c>
      <c r="D466" s="46" t="s">
        <v>392</v>
      </c>
      <c r="E466" s="54" t="s">
        <v>455</v>
      </c>
      <c r="F466" s="95">
        <v>600</v>
      </c>
      <c r="G466" s="95">
        <f t="shared" si="46"/>
        <v>87</v>
      </c>
      <c r="H466" s="95">
        <f t="shared" si="46"/>
        <v>87</v>
      </c>
    </row>
    <row r="467" spans="2:8" x14ac:dyDescent="0.25">
      <c r="B467" s="42" t="s">
        <v>302</v>
      </c>
      <c r="C467" s="46" t="s">
        <v>421</v>
      </c>
      <c r="D467" s="46" t="s">
        <v>392</v>
      </c>
      <c r="E467" s="54" t="s">
        <v>455</v>
      </c>
      <c r="F467" s="95">
        <v>620</v>
      </c>
      <c r="G467" s="95">
        <v>87</v>
      </c>
      <c r="H467" s="54">
        <v>87</v>
      </c>
    </row>
    <row r="468" spans="2:8" x14ac:dyDescent="0.25">
      <c r="B468" s="25" t="s">
        <v>281</v>
      </c>
      <c r="C468" s="26" t="s">
        <v>421</v>
      </c>
      <c r="D468" s="27" t="s">
        <v>282</v>
      </c>
      <c r="E468" s="28"/>
      <c r="F468" s="28"/>
      <c r="G468" s="28">
        <f>G469+G479</f>
        <v>129761</v>
      </c>
      <c r="H468" s="28">
        <f>H469+H479</f>
        <v>131374</v>
      </c>
    </row>
    <row r="469" spans="2:8" x14ac:dyDescent="0.25">
      <c r="B469" s="84" t="s">
        <v>283</v>
      </c>
      <c r="C469" s="16" t="s">
        <v>421</v>
      </c>
      <c r="D469" s="60" t="s">
        <v>284</v>
      </c>
      <c r="E469" s="61"/>
      <c r="F469" s="61"/>
      <c r="G469" s="61">
        <f>G470</f>
        <v>126332</v>
      </c>
      <c r="H469" s="61">
        <f>H470</f>
        <v>127824</v>
      </c>
    </row>
    <row r="470" spans="2:8" ht="30" x14ac:dyDescent="0.25">
      <c r="B470" s="77" t="s">
        <v>424</v>
      </c>
      <c r="C470" s="35" t="s">
        <v>421</v>
      </c>
      <c r="D470" s="36" t="s">
        <v>284</v>
      </c>
      <c r="E470" s="50" t="s">
        <v>425</v>
      </c>
      <c r="F470" s="50"/>
      <c r="G470" s="50">
        <f>G471+G475</f>
        <v>126332</v>
      </c>
      <c r="H470" s="50">
        <f>H471+H475</f>
        <v>127824</v>
      </c>
    </row>
    <row r="471" spans="2:8" ht="45" x14ac:dyDescent="0.25">
      <c r="B471" s="77" t="s">
        <v>456</v>
      </c>
      <c r="C471" s="35" t="s">
        <v>421</v>
      </c>
      <c r="D471" s="36" t="s">
        <v>284</v>
      </c>
      <c r="E471" s="50" t="s">
        <v>457</v>
      </c>
      <c r="F471" s="50"/>
      <c r="G471" s="50">
        <f t="shared" ref="G471:H473" si="47">G472</f>
        <v>37650</v>
      </c>
      <c r="H471" s="50">
        <f t="shared" si="47"/>
        <v>38037</v>
      </c>
    </row>
    <row r="472" spans="2:8" x14ac:dyDescent="0.25">
      <c r="B472" s="73" t="s">
        <v>458</v>
      </c>
      <c r="C472" s="35" t="s">
        <v>421</v>
      </c>
      <c r="D472" s="36" t="s">
        <v>284</v>
      </c>
      <c r="E472" s="50" t="s">
        <v>459</v>
      </c>
      <c r="F472" s="50"/>
      <c r="G472" s="50">
        <f t="shared" si="47"/>
        <v>37650</v>
      </c>
      <c r="H472" s="50">
        <f t="shared" si="47"/>
        <v>38037</v>
      </c>
    </row>
    <row r="473" spans="2:8" ht="30" x14ac:dyDescent="0.25">
      <c r="B473" s="42" t="s">
        <v>279</v>
      </c>
      <c r="C473" s="46" t="s">
        <v>421</v>
      </c>
      <c r="D473" s="44" t="s">
        <v>284</v>
      </c>
      <c r="E473" s="54" t="s">
        <v>459</v>
      </c>
      <c r="F473" s="54">
        <v>600</v>
      </c>
      <c r="G473" s="54">
        <f t="shared" si="47"/>
        <v>37650</v>
      </c>
      <c r="H473" s="54">
        <f t="shared" si="47"/>
        <v>38037</v>
      </c>
    </row>
    <row r="474" spans="2:8" x14ac:dyDescent="0.25">
      <c r="B474" s="42" t="s">
        <v>302</v>
      </c>
      <c r="C474" s="46" t="s">
        <v>421</v>
      </c>
      <c r="D474" s="44" t="s">
        <v>284</v>
      </c>
      <c r="E474" s="54" t="s">
        <v>459</v>
      </c>
      <c r="F474" s="54">
        <v>620</v>
      </c>
      <c r="G474" s="54">
        <v>37650</v>
      </c>
      <c r="H474" s="54">
        <v>38037</v>
      </c>
    </row>
    <row r="475" spans="2:8" ht="75" x14ac:dyDescent="0.25">
      <c r="B475" s="77" t="s">
        <v>460</v>
      </c>
      <c r="C475" s="35" t="s">
        <v>421</v>
      </c>
      <c r="D475" s="36" t="s">
        <v>284</v>
      </c>
      <c r="E475" s="50" t="s">
        <v>461</v>
      </c>
      <c r="F475" s="50"/>
      <c r="G475" s="50">
        <f t="shared" ref="G475:H477" si="48">G476</f>
        <v>88682</v>
      </c>
      <c r="H475" s="50">
        <f t="shared" si="48"/>
        <v>89787</v>
      </c>
    </row>
    <row r="476" spans="2:8" x14ac:dyDescent="0.25">
      <c r="B476" s="73" t="s">
        <v>458</v>
      </c>
      <c r="C476" s="35" t="s">
        <v>421</v>
      </c>
      <c r="D476" s="36" t="s">
        <v>284</v>
      </c>
      <c r="E476" s="50" t="s">
        <v>462</v>
      </c>
      <c r="F476" s="50"/>
      <c r="G476" s="50">
        <f t="shared" si="48"/>
        <v>88682</v>
      </c>
      <c r="H476" s="50">
        <f t="shared" si="48"/>
        <v>89787</v>
      </c>
    </row>
    <row r="477" spans="2:8" ht="30" x14ac:dyDescent="0.25">
      <c r="B477" s="42" t="s">
        <v>279</v>
      </c>
      <c r="C477" s="46" t="s">
        <v>421</v>
      </c>
      <c r="D477" s="44" t="s">
        <v>284</v>
      </c>
      <c r="E477" s="54" t="s">
        <v>462</v>
      </c>
      <c r="F477" s="54">
        <v>600</v>
      </c>
      <c r="G477" s="54">
        <f t="shared" si="48"/>
        <v>88682</v>
      </c>
      <c r="H477" s="54">
        <f t="shared" si="48"/>
        <v>89787</v>
      </c>
    </row>
    <row r="478" spans="2:8" x14ac:dyDescent="0.25">
      <c r="B478" s="42" t="s">
        <v>302</v>
      </c>
      <c r="C478" s="46" t="s">
        <v>421</v>
      </c>
      <c r="D478" s="44" t="s">
        <v>284</v>
      </c>
      <c r="E478" s="54" t="s">
        <v>462</v>
      </c>
      <c r="F478" s="54">
        <v>620</v>
      </c>
      <c r="G478" s="54">
        <v>88682</v>
      </c>
      <c r="H478" s="54">
        <v>89787</v>
      </c>
    </row>
    <row r="479" spans="2:8" x14ac:dyDescent="0.25">
      <c r="B479" s="84" t="s">
        <v>463</v>
      </c>
      <c r="C479" s="16" t="s">
        <v>421</v>
      </c>
      <c r="D479" s="60" t="s">
        <v>464</v>
      </c>
      <c r="E479" s="61"/>
      <c r="F479" s="61"/>
      <c r="G479" s="61">
        <f>G480+G487</f>
        <v>3429</v>
      </c>
      <c r="H479" s="61">
        <f>H480+H487</f>
        <v>3550</v>
      </c>
    </row>
    <row r="480" spans="2:8" ht="30" x14ac:dyDescent="0.25">
      <c r="B480" s="77" t="s">
        <v>424</v>
      </c>
      <c r="C480" s="35" t="s">
        <v>421</v>
      </c>
      <c r="D480" s="36" t="s">
        <v>464</v>
      </c>
      <c r="E480" s="50" t="s">
        <v>425</v>
      </c>
      <c r="F480" s="50"/>
      <c r="G480" s="50">
        <f>G481</f>
        <v>3299</v>
      </c>
      <c r="H480" s="50">
        <f>H481</f>
        <v>3420</v>
      </c>
    </row>
    <row r="481" spans="2:8" ht="23.25" customHeight="1" x14ac:dyDescent="0.25">
      <c r="B481" s="77" t="s">
        <v>465</v>
      </c>
      <c r="C481" s="35" t="s">
        <v>421</v>
      </c>
      <c r="D481" s="36" t="s">
        <v>464</v>
      </c>
      <c r="E481" s="50" t="s">
        <v>466</v>
      </c>
      <c r="F481" s="50"/>
      <c r="G481" s="50">
        <f>G482</f>
        <v>3299</v>
      </c>
      <c r="H481" s="50">
        <f>H482</f>
        <v>3420</v>
      </c>
    </row>
    <row r="482" spans="2:8" ht="30" x14ac:dyDescent="0.25">
      <c r="B482" s="77" t="s">
        <v>467</v>
      </c>
      <c r="C482" s="35" t="s">
        <v>421</v>
      </c>
      <c r="D482" s="36" t="s">
        <v>464</v>
      </c>
      <c r="E482" s="50" t="s">
        <v>468</v>
      </c>
      <c r="F482" s="50"/>
      <c r="G482" s="50">
        <f>G483+G485</f>
        <v>3299</v>
      </c>
      <c r="H482" s="50">
        <f>H483+H485</f>
        <v>3420</v>
      </c>
    </row>
    <row r="483" spans="2:8" ht="60" x14ac:dyDescent="0.25">
      <c r="B483" s="42" t="s">
        <v>26</v>
      </c>
      <c r="C483" s="46" t="s">
        <v>421</v>
      </c>
      <c r="D483" s="44" t="s">
        <v>464</v>
      </c>
      <c r="E483" s="54" t="s">
        <v>468</v>
      </c>
      <c r="F483" s="54">
        <v>100</v>
      </c>
      <c r="G483" s="54">
        <f>G484</f>
        <v>3066</v>
      </c>
      <c r="H483" s="54">
        <f>H484</f>
        <v>3187</v>
      </c>
    </row>
    <row r="484" spans="2:8" x14ac:dyDescent="0.25">
      <c r="B484" s="42" t="s">
        <v>397</v>
      </c>
      <c r="C484" s="46" t="s">
        <v>421</v>
      </c>
      <c r="D484" s="44" t="s">
        <v>464</v>
      </c>
      <c r="E484" s="54" t="s">
        <v>468</v>
      </c>
      <c r="F484" s="54">
        <v>110</v>
      </c>
      <c r="G484" s="54">
        <v>3066</v>
      </c>
      <c r="H484" s="54">
        <v>3187</v>
      </c>
    </row>
    <row r="485" spans="2:8" ht="30" x14ac:dyDescent="0.25">
      <c r="B485" s="42" t="s">
        <v>34</v>
      </c>
      <c r="C485" s="46" t="s">
        <v>421</v>
      </c>
      <c r="D485" s="44" t="s">
        <v>464</v>
      </c>
      <c r="E485" s="54" t="s">
        <v>468</v>
      </c>
      <c r="F485" s="54">
        <v>200</v>
      </c>
      <c r="G485" s="54">
        <f>G486</f>
        <v>233</v>
      </c>
      <c r="H485" s="54">
        <f>H486</f>
        <v>233</v>
      </c>
    </row>
    <row r="486" spans="2:8" ht="30" x14ac:dyDescent="0.25">
      <c r="B486" s="42" t="s">
        <v>35</v>
      </c>
      <c r="C486" s="46" t="s">
        <v>421</v>
      </c>
      <c r="D486" s="44" t="s">
        <v>464</v>
      </c>
      <c r="E486" s="54" t="s">
        <v>468</v>
      </c>
      <c r="F486" s="54">
        <v>240</v>
      </c>
      <c r="G486" s="54">
        <v>233</v>
      </c>
      <c r="H486" s="54">
        <v>233</v>
      </c>
    </row>
    <row r="487" spans="2:8" ht="67.5" customHeight="1" x14ac:dyDescent="0.25">
      <c r="B487" s="92" t="s">
        <v>469</v>
      </c>
      <c r="C487" s="35" t="s">
        <v>421</v>
      </c>
      <c r="D487" s="36" t="s">
        <v>464</v>
      </c>
      <c r="E487" s="50" t="s">
        <v>470</v>
      </c>
      <c r="F487" s="50"/>
      <c r="G487" s="50">
        <f t="shared" ref="G487:H490" si="49">G488</f>
        <v>130</v>
      </c>
      <c r="H487" s="50">
        <f t="shared" si="49"/>
        <v>130</v>
      </c>
    </row>
    <row r="488" spans="2:8" ht="45" x14ac:dyDescent="0.25">
      <c r="B488" s="77" t="s">
        <v>471</v>
      </c>
      <c r="C488" s="35" t="s">
        <v>421</v>
      </c>
      <c r="D488" s="36" t="s">
        <v>464</v>
      </c>
      <c r="E488" s="50" t="s">
        <v>472</v>
      </c>
      <c r="F488" s="50"/>
      <c r="G488" s="50">
        <f t="shared" si="49"/>
        <v>130</v>
      </c>
      <c r="H488" s="50">
        <f t="shared" si="49"/>
        <v>130</v>
      </c>
    </row>
    <row r="489" spans="2:8" x14ac:dyDescent="0.25">
      <c r="B489" s="73" t="s">
        <v>473</v>
      </c>
      <c r="C489" s="35" t="s">
        <v>421</v>
      </c>
      <c r="D489" s="36" t="s">
        <v>464</v>
      </c>
      <c r="E489" s="50" t="s">
        <v>474</v>
      </c>
      <c r="F489" s="50"/>
      <c r="G489" s="50">
        <f t="shared" si="49"/>
        <v>130</v>
      </c>
      <c r="H489" s="50">
        <f t="shared" si="49"/>
        <v>130</v>
      </c>
    </row>
    <row r="490" spans="2:8" ht="30" x14ac:dyDescent="0.25">
      <c r="B490" s="42" t="s">
        <v>279</v>
      </c>
      <c r="C490" s="46" t="s">
        <v>421</v>
      </c>
      <c r="D490" s="44" t="s">
        <v>464</v>
      </c>
      <c r="E490" s="54" t="s">
        <v>474</v>
      </c>
      <c r="F490" s="54">
        <v>600</v>
      </c>
      <c r="G490" s="54">
        <f t="shared" si="49"/>
        <v>130</v>
      </c>
      <c r="H490" s="54">
        <f t="shared" si="49"/>
        <v>130</v>
      </c>
    </row>
    <row r="491" spans="2:8" x14ac:dyDescent="0.25">
      <c r="B491" s="42" t="s">
        <v>302</v>
      </c>
      <c r="C491" s="46" t="s">
        <v>421</v>
      </c>
      <c r="D491" s="44" t="s">
        <v>464</v>
      </c>
      <c r="E491" s="54" t="s">
        <v>474</v>
      </c>
      <c r="F491" s="54">
        <v>620</v>
      </c>
      <c r="G491" s="54">
        <v>130</v>
      </c>
      <c r="H491" s="54">
        <v>130</v>
      </c>
    </row>
    <row r="492" spans="2:8" x14ac:dyDescent="0.25">
      <c r="B492" s="25" t="s">
        <v>339</v>
      </c>
      <c r="C492" s="26" t="s">
        <v>421</v>
      </c>
      <c r="D492" s="27" t="s">
        <v>340</v>
      </c>
      <c r="E492" s="28"/>
      <c r="F492" s="28"/>
      <c r="G492" s="28">
        <f>G502+G508+G493</f>
        <v>43386</v>
      </c>
      <c r="H492" s="28">
        <f>H502+H508+H493</f>
        <v>44322</v>
      </c>
    </row>
    <row r="493" spans="2:8" x14ac:dyDescent="0.25">
      <c r="B493" s="25" t="s">
        <v>475</v>
      </c>
      <c r="C493" s="26" t="s">
        <v>421</v>
      </c>
      <c r="D493" s="27" t="s">
        <v>476</v>
      </c>
      <c r="E493" s="28"/>
      <c r="F493" s="28"/>
      <c r="G493" s="83">
        <f>G494</f>
        <v>15170</v>
      </c>
      <c r="H493" s="83">
        <f>H494</f>
        <v>15505</v>
      </c>
    </row>
    <row r="494" spans="2:8" ht="45" x14ac:dyDescent="0.25">
      <c r="B494" s="77" t="s">
        <v>451</v>
      </c>
      <c r="C494" s="35" t="s">
        <v>421</v>
      </c>
      <c r="D494" s="35" t="s">
        <v>476</v>
      </c>
      <c r="E494" s="50" t="s">
        <v>452</v>
      </c>
      <c r="F494" s="28"/>
      <c r="G494" s="50">
        <f>G495</f>
        <v>15170</v>
      </c>
      <c r="H494" s="50">
        <f>H495</f>
        <v>15505</v>
      </c>
    </row>
    <row r="495" spans="2:8" x14ac:dyDescent="0.25">
      <c r="B495" s="73" t="s">
        <v>477</v>
      </c>
      <c r="C495" s="35" t="s">
        <v>421</v>
      </c>
      <c r="D495" s="52" t="s">
        <v>476</v>
      </c>
      <c r="E495" s="53" t="s">
        <v>478</v>
      </c>
      <c r="F495" s="28"/>
      <c r="G495" s="50">
        <f>G496+G499</f>
        <v>15170</v>
      </c>
      <c r="H495" s="50">
        <f>H496+H499</f>
        <v>15505</v>
      </c>
    </row>
    <row r="496" spans="2:8" ht="30" x14ac:dyDescent="0.25">
      <c r="B496" s="77" t="s">
        <v>479</v>
      </c>
      <c r="C496" s="35" t="s">
        <v>421</v>
      </c>
      <c r="D496" s="36" t="s">
        <v>476</v>
      </c>
      <c r="E496" s="50" t="s">
        <v>480</v>
      </c>
      <c r="F496" s="83"/>
      <c r="G496" s="50">
        <f>G497</f>
        <v>13333</v>
      </c>
      <c r="H496" s="50">
        <f>H497</f>
        <v>13668</v>
      </c>
    </row>
    <row r="497" spans="2:8" ht="30" x14ac:dyDescent="0.25">
      <c r="B497" s="42" t="s">
        <v>279</v>
      </c>
      <c r="C497" s="46" t="s">
        <v>421</v>
      </c>
      <c r="D497" s="44" t="s">
        <v>476</v>
      </c>
      <c r="E497" s="54" t="s">
        <v>480</v>
      </c>
      <c r="F497" s="54">
        <v>600</v>
      </c>
      <c r="G497" s="54">
        <f>G498</f>
        <v>13333</v>
      </c>
      <c r="H497" s="54">
        <f>H498</f>
        <v>13668</v>
      </c>
    </row>
    <row r="498" spans="2:8" x14ac:dyDescent="0.25">
      <c r="B498" s="42" t="s">
        <v>302</v>
      </c>
      <c r="C498" s="46" t="s">
        <v>421</v>
      </c>
      <c r="D498" s="44" t="s">
        <v>476</v>
      </c>
      <c r="E498" s="54" t="s">
        <v>480</v>
      </c>
      <c r="F498" s="54">
        <v>620</v>
      </c>
      <c r="G498" s="54">
        <v>13333</v>
      </c>
      <c r="H498" s="54">
        <v>13668</v>
      </c>
    </row>
    <row r="499" spans="2:8" ht="30" x14ac:dyDescent="0.25">
      <c r="B499" s="77" t="s">
        <v>436</v>
      </c>
      <c r="C499" s="35" t="s">
        <v>421</v>
      </c>
      <c r="D499" s="36" t="s">
        <v>476</v>
      </c>
      <c r="E499" s="50" t="s">
        <v>481</v>
      </c>
      <c r="F499" s="50"/>
      <c r="G499" s="50">
        <f>G500</f>
        <v>1837</v>
      </c>
      <c r="H499" s="50">
        <f>H500</f>
        <v>1837</v>
      </c>
    </row>
    <row r="500" spans="2:8" ht="30" x14ac:dyDescent="0.25">
      <c r="B500" s="42" t="s">
        <v>279</v>
      </c>
      <c r="C500" s="46" t="s">
        <v>421</v>
      </c>
      <c r="D500" s="44" t="s">
        <v>476</v>
      </c>
      <c r="E500" s="54" t="s">
        <v>481</v>
      </c>
      <c r="F500" s="54">
        <v>600</v>
      </c>
      <c r="G500" s="54">
        <f>G501</f>
        <v>1837</v>
      </c>
      <c r="H500" s="54">
        <f>H501</f>
        <v>1837</v>
      </c>
    </row>
    <row r="501" spans="2:8" x14ac:dyDescent="0.25">
      <c r="B501" s="42" t="s">
        <v>302</v>
      </c>
      <c r="C501" s="46" t="s">
        <v>421</v>
      </c>
      <c r="D501" s="44" t="s">
        <v>476</v>
      </c>
      <c r="E501" s="54" t="s">
        <v>481</v>
      </c>
      <c r="F501" s="54">
        <v>620</v>
      </c>
      <c r="G501" s="54">
        <v>1837</v>
      </c>
      <c r="H501" s="54">
        <v>1837</v>
      </c>
    </row>
    <row r="502" spans="2:8" x14ac:dyDescent="0.25">
      <c r="B502" s="84" t="s">
        <v>341</v>
      </c>
      <c r="C502" s="16" t="s">
        <v>421</v>
      </c>
      <c r="D502" s="60" t="s">
        <v>342</v>
      </c>
      <c r="E502" s="61"/>
      <c r="F502" s="61"/>
      <c r="G502" s="61">
        <f t="shared" ref="G502:H506" si="50">G503</f>
        <v>27117</v>
      </c>
      <c r="H502" s="61">
        <f t="shared" si="50"/>
        <v>27629</v>
      </c>
    </row>
    <row r="503" spans="2:8" ht="45" x14ac:dyDescent="0.25">
      <c r="B503" s="77" t="s">
        <v>451</v>
      </c>
      <c r="C503" s="35" t="s">
        <v>421</v>
      </c>
      <c r="D503" s="36" t="s">
        <v>342</v>
      </c>
      <c r="E503" s="50" t="s">
        <v>452</v>
      </c>
      <c r="F503" s="50"/>
      <c r="G503" s="50">
        <f t="shared" si="50"/>
        <v>27117</v>
      </c>
      <c r="H503" s="50">
        <f t="shared" si="50"/>
        <v>27629</v>
      </c>
    </row>
    <row r="504" spans="2:8" ht="60" x14ac:dyDescent="0.25">
      <c r="B504" s="77" t="s">
        <v>482</v>
      </c>
      <c r="C504" s="35" t="s">
        <v>421</v>
      </c>
      <c r="D504" s="36" t="s">
        <v>342</v>
      </c>
      <c r="E504" s="50" t="s">
        <v>483</v>
      </c>
      <c r="F504" s="50"/>
      <c r="G504" s="50">
        <f t="shared" si="50"/>
        <v>27117</v>
      </c>
      <c r="H504" s="50">
        <f t="shared" si="50"/>
        <v>27629</v>
      </c>
    </row>
    <row r="505" spans="2:8" ht="30" x14ac:dyDescent="0.25">
      <c r="B505" s="77" t="s">
        <v>479</v>
      </c>
      <c r="C505" s="35" t="s">
        <v>421</v>
      </c>
      <c r="D505" s="36" t="s">
        <v>342</v>
      </c>
      <c r="E505" s="50" t="s">
        <v>484</v>
      </c>
      <c r="F505" s="50"/>
      <c r="G505" s="50">
        <f t="shared" si="50"/>
        <v>27117</v>
      </c>
      <c r="H505" s="50">
        <f t="shared" si="50"/>
        <v>27629</v>
      </c>
    </row>
    <row r="506" spans="2:8" ht="30" x14ac:dyDescent="0.25">
      <c r="B506" s="42" t="s">
        <v>279</v>
      </c>
      <c r="C506" s="46" t="s">
        <v>421</v>
      </c>
      <c r="D506" s="44" t="s">
        <v>342</v>
      </c>
      <c r="E506" s="54" t="s">
        <v>484</v>
      </c>
      <c r="F506" s="54">
        <v>600</v>
      </c>
      <c r="G506" s="54">
        <f t="shared" si="50"/>
        <v>27117</v>
      </c>
      <c r="H506" s="54">
        <f t="shared" si="50"/>
        <v>27629</v>
      </c>
    </row>
    <row r="507" spans="2:8" x14ac:dyDescent="0.25">
      <c r="B507" s="42" t="s">
        <v>302</v>
      </c>
      <c r="C507" s="46" t="s">
        <v>421</v>
      </c>
      <c r="D507" s="44" t="s">
        <v>342</v>
      </c>
      <c r="E507" s="54" t="s">
        <v>484</v>
      </c>
      <c r="F507" s="54">
        <v>620</v>
      </c>
      <c r="G507" s="54">
        <v>27117</v>
      </c>
      <c r="H507" s="54">
        <v>27629</v>
      </c>
    </row>
    <row r="508" spans="2:8" x14ac:dyDescent="0.25">
      <c r="B508" s="89" t="s">
        <v>485</v>
      </c>
      <c r="C508" s="16" t="s">
        <v>421</v>
      </c>
      <c r="D508" s="32" t="s">
        <v>486</v>
      </c>
      <c r="E508" s="48"/>
      <c r="F508" s="48"/>
      <c r="G508" s="48">
        <f t="shared" ref="G508:H512" si="51">G509</f>
        <v>1099</v>
      </c>
      <c r="H508" s="48">
        <f t="shared" si="51"/>
        <v>1188</v>
      </c>
    </row>
    <row r="509" spans="2:8" ht="45" x14ac:dyDescent="0.25">
      <c r="B509" s="77" t="s">
        <v>451</v>
      </c>
      <c r="C509" s="35" t="s">
        <v>421</v>
      </c>
      <c r="D509" s="36" t="s">
        <v>486</v>
      </c>
      <c r="E509" s="50" t="s">
        <v>452</v>
      </c>
      <c r="F509" s="50"/>
      <c r="G509" s="50">
        <f t="shared" si="51"/>
        <v>1099</v>
      </c>
      <c r="H509" s="50">
        <f t="shared" si="51"/>
        <v>1188</v>
      </c>
    </row>
    <row r="510" spans="2:8" ht="30" x14ac:dyDescent="0.25">
      <c r="B510" s="77" t="s">
        <v>487</v>
      </c>
      <c r="C510" s="35" t="s">
        <v>421</v>
      </c>
      <c r="D510" s="36" t="s">
        <v>486</v>
      </c>
      <c r="E510" s="50" t="s">
        <v>488</v>
      </c>
      <c r="F510" s="50"/>
      <c r="G510" s="50">
        <f t="shared" si="51"/>
        <v>1099</v>
      </c>
      <c r="H510" s="50">
        <f t="shared" si="51"/>
        <v>1188</v>
      </c>
    </row>
    <row r="511" spans="2:8" ht="30" x14ac:dyDescent="0.25">
      <c r="B511" s="77" t="s">
        <v>479</v>
      </c>
      <c r="C511" s="35" t="s">
        <v>421</v>
      </c>
      <c r="D511" s="36" t="s">
        <v>486</v>
      </c>
      <c r="E511" s="50" t="s">
        <v>489</v>
      </c>
      <c r="F511" s="50"/>
      <c r="G511" s="50">
        <f t="shared" si="51"/>
        <v>1099</v>
      </c>
      <c r="H511" s="50">
        <f t="shared" si="51"/>
        <v>1188</v>
      </c>
    </row>
    <row r="512" spans="2:8" ht="30" x14ac:dyDescent="0.25">
      <c r="B512" s="42" t="s">
        <v>279</v>
      </c>
      <c r="C512" s="46" t="s">
        <v>421</v>
      </c>
      <c r="D512" s="44" t="s">
        <v>486</v>
      </c>
      <c r="E512" s="54" t="s">
        <v>489</v>
      </c>
      <c r="F512" s="54">
        <v>600</v>
      </c>
      <c r="G512" s="54">
        <f t="shared" si="51"/>
        <v>1099</v>
      </c>
      <c r="H512" s="54">
        <f t="shared" si="51"/>
        <v>1188</v>
      </c>
    </row>
    <row r="513" spans="2:8" x14ac:dyDescent="0.25">
      <c r="B513" s="42" t="s">
        <v>302</v>
      </c>
      <c r="C513" s="46" t="s">
        <v>421</v>
      </c>
      <c r="D513" s="44" t="s">
        <v>486</v>
      </c>
      <c r="E513" s="54" t="s">
        <v>489</v>
      </c>
      <c r="F513" s="54">
        <v>620</v>
      </c>
      <c r="G513" s="54">
        <v>1099</v>
      </c>
      <c r="H513" s="54">
        <v>1188</v>
      </c>
    </row>
    <row r="514" spans="2:8" x14ac:dyDescent="0.25">
      <c r="B514" s="143" t="s">
        <v>490</v>
      </c>
      <c r="C514" s="43"/>
      <c r="D514" s="144"/>
      <c r="E514" s="144"/>
      <c r="F514" s="144"/>
      <c r="G514" s="145">
        <f>SUM(G13+G426+G359)</f>
        <v>1443057</v>
      </c>
      <c r="H514" s="145">
        <f>SUM(H13+H426+H359)</f>
        <v>1471867</v>
      </c>
    </row>
  </sheetData>
  <mergeCells count="3">
    <mergeCell ref="H4:J4"/>
    <mergeCell ref="B6:P6"/>
    <mergeCell ref="B7:P7"/>
  </mergeCells>
  <pageMargins left="1.0631944444444399" right="0.59027777777777801" top="0.74791666666666701" bottom="0.51180555555555496" header="0.51180555555555496" footer="0.51180555555555496"/>
  <pageSetup paperSize="9" scale="7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Анастасия</dc:creator>
  <dc:description/>
  <cp:lastModifiedBy>kaz-13-01</cp:lastModifiedBy>
  <cp:revision>204</cp:revision>
  <cp:lastPrinted>2024-11-26T10:22:04Z</cp:lastPrinted>
  <dcterms:created xsi:type="dcterms:W3CDTF">2017-10-15T09:01:06Z</dcterms:created>
  <dcterms:modified xsi:type="dcterms:W3CDTF">2025-05-21T10:20:49Z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